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Sheet1!$A$1:$G$121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<sst xmlns="http://schemas.openxmlformats.org/spreadsheetml/2006/main" count="485" uniqueCount="260">
  <si>
    <t>2023年度萧县公开招聘幼儿园教师拟聘用人员名单</t>
  </si>
  <si>
    <t>序号</t>
  </si>
  <si>
    <t>职位代码</t>
  </si>
  <si>
    <t>姓名</t>
  </si>
  <si>
    <t>准考证号</t>
  </si>
  <si>
    <t>毕业院校</t>
  </si>
  <si>
    <t>学历</t>
  </si>
  <si>
    <t>总成绩</t>
  </si>
  <si>
    <t>230301</t>
  </si>
  <si>
    <t>章淼</t>
  </si>
  <si>
    <t>2023200214</t>
  </si>
  <si>
    <t>专科</t>
  </si>
  <si>
    <t>赵习秀</t>
  </si>
  <si>
    <t>2023200304</t>
  </si>
  <si>
    <t>本科</t>
  </si>
  <si>
    <t>许多</t>
  </si>
  <si>
    <t>2023200228</t>
  </si>
  <si>
    <t>吕秋芝</t>
  </si>
  <si>
    <t>2023200227</t>
  </si>
  <si>
    <t>徐高玲</t>
  </si>
  <si>
    <t>2023200104</t>
  </si>
  <si>
    <t>张咪</t>
  </si>
  <si>
    <t>2023200213</t>
  </si>
  <si>
    <t>袁秋瑾</t>
  </si>
  <si>
    <t>2023200208</t>
  </si>
  <si>
    <t>230302</t>
  </si>
  <si>
    <t>唐文利</t>
  </si>
  <si>
    <t>2023200427</t>
  </si>
  <si>
    <t>王倩</t>
  </si>
  <si>
    <t>2023200506</t>
  </si>
  <si>
    <t>郑喜</t>
  </si>
  <si>
    <t>2023200406</t>
  </si>
  <si>
    <t>苏金芝</t>
  </si>
  <si>
    <t>2023200426</t>
  </si>
  <si>
    <t>孙龙雨</t>
  </si>
  <si>
    <t>2023200416</t>
  </si>
  <si>
    <t>陈晨</t>
  </si>
  <si>
    <t>2023200403</t>
  </si>
  <si>
    <t>郭婉莹</t>
  </si>
  <si>
    <t>2023200327</t>
  </si>
  <si>
    <t>梁玉琦</t>
  </si>
  <si>
    <t>2023200505</t>
  </si>
  <si>
    <t>张琳</t>
  </si>
  <si>
    <t>2023200322</t>
  </si>
  <si>
    <t>230303</t>
  </si>
  <si>
    <t>李梦芹</t>
  </si>
  <si>
    <t>2023200628</t>
  </si>
  <si>
    <t>周璐平</t>
  </si>
  <si>
    <t>2023200702</t>
  </si>
  <si>
    <t>丁慧敏</t>
  </si>
  <si>
    <t>2023200809</t>
  </si>
  <si>
    <t>郭艳琪</t>
  </si>
  <si>
    <t>2023200614</t>
  </si>
  <si>
    <t>张亭亭</t>
  </si>
  <si>
    <t>2023200616</t>
  </si>
  <si>
    <t>宿州学院</t>
  </si>
  <si>
    <t>谢雅婷</t>
  </si>
  <si>
    <t>2023200630</t>
  </si>
  <si>
    <t>樊梦茹</t>
  </si>
  <si>
    <t>2023200613</t>
  </si>
  <si>
    <t>杜敏</t>
  </si>
  <si>
    <t>2023200729</t>
  </si>
  <si>
    <t>纪雨欣</t>
  </si>
  <si>
    <t>2023200601</t>
  </si>
  <si>
    <t>230304</t>
  </si>
  <si>
    <t>王悦</t>
  </si>
  <si>
    <t>2023201017</t>
  </si>
  <si>
    <t>纵瑞瑞</t>
  </si>
  <si>
    <t>2023200930</t>
  </si>
  <si>
    <t>魏科研</t>
  </si>
  <si>
    <t>2023200913</t>
  </si>
  <si>
    <t>许文婷</t>
  </si>
  <si>
    <t>2023201007</t>
  </si>
  <si>
    <t>陈莹</t>
  </si>
  <si>
    <t>2023201018</t>
  </si>
  <si>
    <t>张璨</t>
  </si>
  <si>
    <t>2023201005</t>
  </si>
  <si>
    <t>曹毛春</t>
  </si>
  <si>
    <t>2023200926</t>
  </si>
  <si>
    <t>230305</t>
  </si>
  <si>
    <t>胡霄阳</t>
  </si>
  <si>
    <t>2023201302</t>
  </si>
  <si>
    <t>李海铭</t>
  </si>
  <si>
    <t>2023201409</t>
  </si>
  <si>
    <t>朱晨琛</t>
  </si>
  <si>
    <t>2023201308</t>
  </si>
  <si>
    <t>王心雨</t>
  </si>
  <si>
    <t>2023201307</t>
  </si>
  <si>
    <t>袁奥琪</t>
  </si>
  <si>
    <t>2023201211</t>
  </si>
  <si>
    <t>陈娣</t>
  </si>
  <si>
    <t>2023201325</t>
  </si>
  <si>
    <t>张甜甜</t>
  </si>
  <si>
    <t>2023201213</t>
  </si>
  <si>
    <t>230306</t>
  </si>
  <si>
    <t>黄美琪</t>
  </si>
  <si>
    <t>2023201420</t>
  </si>
  <si>
    <t>范晶晶</t>
  </si>
  <si>
    <t>2023201715</t>
  </si>
  <si>
    <t>朱淼</t>
  </si>
  <si>
    <t>2023201527</t>
  </si>
  <si>
    <t>崔佳鑫</t>
  </si>
  <si>
    <t>2023201720</t>
  </si>
  <si>
    <t>王贝贝</t>
  </si>
  <si>
    <t>2023201518</t>
  </si>
  <si>
    <t>2023201616</t>
  </si>
  <si>
    <t>祝雪慧</t>
  </si>
  <si>
    <t>2023201525</t>
  </si>
  <si>
    <t>230307</t>
  </si>
  <si>
    <t>徐晴</t>
  </si>
  <si>
    <t>2023201905</t>
  </si>
  <si>
    <t>曹书情</t>
  </si>
  <si>
    <t>2023202121</t>
  </si>
  <si>
    <t>胡成成</t>
  </si>
  <si>
    <t>2023201902</t>
  </si>
  <si>
    <t>张亚迪</t>
  </si>
  <si>
    <t>2023202107</t>
  </si>
  <si>
    <t>李梦迪</t>
  </si>
  <si>
    <t>2023201921</t>
  </si>
  <si>
    <t>李群</t>
  </si>
  <si>
    <t>2023202005</t>
  </si>
  <si>
    <t>王琰</t>
  </si>
  <si>
    <t>2023202209</t>
  </si>
  <si>
    <t>曹琦琦</t>
  </si>
  <si>
    <t>2023202127</t>
  </si>
  <si>
    <t>邱婉晴</t>
  </si>
  <si>
    <t>2023201925</t>
  </si>
  <si>
    <t>何彤</t>
  </si>
  <si>
    <t>2023202106</t>
  </si>
  <si>
    <t>230308</t>
  </si>
  <si>
    <t>阚雅丽</t>
  </si>
  <si>
    <t>2023202511</t>
  </si>
  <si>
    <t>冷冰红</t>
  </si>
  <si>
    <t>2023202420</t>
  </si>
  <si>
    <t>张淼</t>
  </si>
  <si>
    <t>2023202801</t>
  </si>
  <si>
    <t>孙紫薇</t>
  </si>
  <si>
    <t>2023202527</t>
  </si>
  <si>
    <t>孙莎</t>
  </si>
  <si>
    <t>2023202709</t>
  </si>
  <si>
    <t>2023202608</t>
  </si>
  <si>
    <t>吕雅萍</t>
  </si>
  <si>
    <t>2023202706</t>
  </si>
  <si>
    <t>孟艳红</t>
  </si>
  <si>
    <t>2023202505</t>
  </si>
  <si>
    <t>230309</t>
  </si>
  <si>
    <t>王宇诺</t>
  </si>
  <si>
    <t>2023203104</t>
  </si>
  <si>
    <t>周祉佚</t>
  </si>
  <si>
    <t>2023202901</t>
  </si>
  <si>
    <t>李翊洋</t>
  </si>
  <si>
    <t>2023202917</t>
  </si>
  <si>
    <t>张如倩</t>
  </si>
  <si>
    <t>2023202930</t>
  </si>
  <si>
    <t>秦颜</t>
  </si>
  <si>
    <t>2023202827</t>
  </si>
  <si>
    <t>宋迪迪</t>
  </si>
  <si>
    <t>2023202825</t>
  </si>
  <si>
    <t>马雨婷</t>
  </si>
  <si>
    <t>2023203006</t>
  </si>
  <si>
    <t>刘闪闪</t>
  </si>
  <si>
    <t>2023203207</t>
  </si>
  <si>
    <t>230310</t>
  </si>
  <si>
    <t>宋凯婷</t>
  </si>
  <si>
    <t>2023203817</t>
  </si>
  <si>
    <t>吴甜甜</t>
  </si>
  <si>
    <t>2023203728</t>
  </si>
  <si>
    <t>丁童</t>
  </si>
  <si>
    <t>2023203518</t>
  </si>
  <si>
    <t>丁嘉一</t>
  </si>
  <si>
    <t>2023203625</t>
  </si>
  <si>
    <t>唐恒妹</t>
  </si>
  <si>
    <t>2023203723</t>
  </si>
  <si>
    <t>徐洁</t>
  </si>
  <si>
    <t>2023203307</t>
  </si>
  <si>
    <t>年超琪</t>
  </si>
  <si>
    <t>2023203530</t>
  </si>
  <si>
    <t>刘梦</t>
  </si>
  <si>
    <t>2023203607</t>
  </si>
  <si>
    <t>徐佳慧</t>
  </si>
  <si>
    <t>2023203811</t>
  </si>
  <si>
    <t>王欣茹</t>
  </si>
  <si>
    <t>2023203720</t>
  </si>
  <si>
    <t>韩巧玉</t>
  </si>
  <si>
    <t>2023203822</t>
  </si>
  <si>
    <t>230311</t>
  </si>
  <si>
    <t>李紫晗</t>
  </si>
  <si>
    <t>2023204308</t>
  </si>
  <si>
    <t>焦科柳</t>
  </si>
  <si>
    <t>2023204214</t>
  </si>
  <si>
    <t>方瑾</t>
  </si>
  <si>
    <t>2023204321</t>
  </si>
  <si>
    <t>高迪</t>
  </si>
  <si>
    <t>2023204224</t>
  </si>
  <si>
    <t>曹丹灵</t>
  </si>
  <si>
    <t>2023203925</t>
  </si>
  <si>
    <t>胡姿涵</t>
  </si>
  <si>
    <t>2023204030</t>
  </si>
  <si>
    <t>李亚利</t>
  </si>
  <si>
    <t>2023203918</t>
  </si>
  <si>
    <t>杨玲玲</t>
  </si>
  <si>
    <t>2023204008</t>
  </si>
  <si>
    <t>230312</t>
  </si>
  <si>
    <t>吴音音</t>
  </si>
  <si>
    <t>2023204517</t>
  </si>
  <si>
    <t>王亦可</t>
  </si>
  <si>
    <t>2023204708</t>
  </si>
  <si>
    <t>陈洋</t>
  </si>
  <si>
    <t>2023204428</t>
  </si>
  <si>
    <t>蒋状</t>
  </si>
  <si>
    <t>2023204502</t>
  </si>
  <si>
    <t>丁可</t>
  </si>
  <si>
    <t>2023204724</t>
  </si>
  <si>
    <t>陶乃琦</t>
  </si>
  <si>
    <t>2023204325</t>
  </si>
  <si>
    <t>祁妙</t>
  </si>
  <si>
    <t>2023204610</t>
  </si>
  <si>
    <t>邵玲</t>
  </si>
  <si>
    <t>2023204510</t>
  </si>
  <si>
    <t>230313</t>
  </si>
  <si>
    <t>吴倩</t>
  </si>
  <si>
    <t>2023205230</t>
  </si>
  <si>
    <t>秦梦瑶</t>
  </si>
  <si>
    <t>2023205225</t>
  </si>
  <si>
    <t>王芷琼</t>
  </si>
  <si>
    <t>2023205217</t>
  </si>
  <si>
    <t>戴子瑶</t>
  </si>
  <si>
    <t>2023205309</t>
  </si>
  <si>
    <t>刘妍妍</t>
  </si>
  <si>
    <t>2023205015</t>
  </si>
  <si>
    <t>王雨晴</t>
  </si>
  <si>
    <t>2023205114</t>
  </si>
  <si>
    <t>丁娣</t>
  </si>
  <si>
    <t>2023205227</t>
  </si>
  <si>
    <t>姜曼</t>
  </si>
  <si>
    <t>2023205001</t>
  </si>
  <si>
    <t>阚文琦</t>
  </si>
  <si>
    <t>2023205210</t>
  </si>
  <si>
    <t>苏孟景</t>
  </si>
  <si>
    <t>2023205224</t>
  </si>
  <si>
    <t>230314</t>
  </si>
  <si>
    <t>王飘飘</t>
  </si>
  <si>
    <t>2023205519</t>
  </si>
  <si>
    <t>徐珂</t>
  </si>
  <si>
    <t>2023205511</t>
  </si>
  <si>
    <t>2023205613</t>
  </si>
  <si>
    <t>陈雅君</t>
  </si>
  <si>
    <t>2023205808</t>
  </si>
  <si>
    <t>李瑞芳</t>
  </si>
  <si>
    <t>2023205614</t>
  </si>
  <si>
    <t>马玉雅</t>
  </si>
  <si>
    <t>2023205624</t>
  </si>
  <si>
    <t>王贺贺</t>
  </si>
  <si>
    <t>2023205408</t>
  </si>
  <si>
    <t>邓金凤</t>
  </si>
  <si>
    <t>2023205919</t>
  </si>
  <si>
    <t>王丽平</t>
  </si>
  <si>
    <t>2023205728</t>
  </si>
  <si>
    <t>曾真真</t>
  </si>
  <si>
    <t>2023205615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</si>
</sst>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1"/>
  <sheetViews>
    <sheetView tabSelected="1" workbookViewId="0">
      <selection activeCell="J10" sqref="J10"/>
    </sheetView>
  </sheetViews>
  <sheetFormatPr defaultColWidth="9" defaultRowHeight="13.5" outlineLevelCol="6"/>
  <cols>
    <col min="1" max="1" width="9" style="1"/>
    <col min="2" max="2" width="11.5" style="1" customWidth="1"/>
    <col min="3" max="3" width="13.25" style="1" customWidth="1"/>
    <col min="4" max="4" width="16.375" style="1" customWidth="1"/>
    <col min="5" max="5" width="28.875" style="1" customWidth="1"/>
    <col min="6" max="6" width="15" style="1" customWidth="1"/>
    <col min="7" max="7" width="14.875" style="1" customWidth="1"/>
    <col min="8" max="16384" width="9" style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spans="1:7">
      <c r="A3" s="3">
        <v>1</v>
      </c>
      <c r="B3" s="3" t="s">
        <v>8</v>
      </c>
      <c r="C3" s="3" t="s">
        <v>9</v>
      </c>
      <c r="D3" s="3" t="s">
        <v>10</v>
      </c>
      <c r="E3" s="5" t="str">
        <f>"合肥幼儿师范高等专科学校"</f>
        <v>合肥幼儿师范高等专科学校</v>
      </c>
      <c r="F3" s="5" t="s">
        <v>11</v>
      </c>
      <c r="G3" s="6">
        <v>80.039</v>
      </c>
    </row>
    <row r="4" spans="1:7">
      <c r="A4" s="3">
        <v>2</v>
      </c>
      <c r="B4" s="3" t="s">
        <v>8</v>
      </c>
      <c r="C4" s="3" t="s">
        <v>12</v>
      </c>
      <c r="D4" s="3" t="s">
        <v>13</v>
      </c>
      <c r="E4" s="5" t="str">
        <f>"南京师范大学"</f>
        <v>南京师范大学</v>
      </c>
      <c r="F4" s="5" t="s">
        <v>14</v>
      </c>
      <c r="G4" s="6">
        <v>76.008</v>
      </c>
    </row>
    <row r="5" spans="1:7">
      <c r="A5" s="3">
        <v>3</v>
      </c>
      <c r="B5" s="3" t="s">
        <v>8</v>
      </c>
      <c r="C5" s="3" t="s">
        <v>15</v>
      </c>
      <c r="D5" s="3" t="s">
        <v>16</v>
      </c>
      <c r="E5" s="5" t="str">
        <f>"国家开放大学"</f>
        <v>国家开放大学</v>
      </c>
      <c r="F5" s="5" t="s">
        <v>11</v>
      </c>
      <c r="G5" s="6">
        <v>75.681</v>
      </c>
    </row>
    <row r="6" spans="1:7">
      <c r="A6" s="3">
        <v>4</v>
      </c>
      <c r="B6" s="3" t="s">
        <v>8</v>
      </c>
      <c r="C6" s="3" t="s">
        <v>17</v>
      </c>
      <c r="D6" s="3" t="s">
        <v>18</v>
      </c>
      <c r="E6" s="5" t="str">
        <f>"国家开放大学"</f>
        <v>国家开放大学</v>
      </c>
      <c r="F6" s="5" t="s">
        <v>14</v>
      </c>
      <c r="G6" s="6">
        <v>74.725</v>
      </c>
    </row>
    <row r="7" spans="1:7">
      <c r="A7" s="3">
        <v>5</v>
      </c>
      <c r="B7" s="3" t="s">
        <v>8</v>
      </c>
      <c r="C7" s="3" t="s">
        <v>19</v>
      </c>
      <c r="D7" s="3" t="s">
        <v>20</v>
      </c>
      <c r="E7" s="5" t="str">
        <f>"淮北师范大学"</f>
        <v>淮北师范大学</v>
      </c>
      <c r="F7" s="5" t="s">
        <v>14</v>
      </c>
      <c r="G7" s="6">
        <v>72.9</v>
      </c>
    </row>
    <row r="8" spans="1:7">
      <c r="A8" s="3">
        <v>6</v>
      </c>
      <c r="B8" s="3" t="s">
        <v>8</v>
      </c>
      <c r="C8" s="3" t="s">
        <v>21</v>
      </c>
      <c r="D8" s="3" t="s">
        <v>22</v>
      </c>
      <c r="E8" s="5" t="str">
        <f t="shared" ref="E8:E12" si="0">"宿州职业技术学院"</f>
        <v>宿州职业技术学院</v>
      </c>
      <c r="F8" s="5" t="s">
        <v>11</v>
      </c>
      <c r="G8" s="6">
        <v>72.895</v>
      </c>
    </row>
    <row r="9" spans="1:7">
      <c r="A9" s="3">
        <v>7</v>
      </c>
      <c r="B9" s="3" t="s">
        <v>8</v>
      </c>
      <c r="C9" s="3" t="s">
        <v>23</v>
      </c>
      <c r="D9" s="3" t="s">
        <v>24</v>
      </c>
      <c r="E9" s="5" t="str">
        <f t="shared" si="0"/>
        <v>宿州职业技术学院</v>
      </c>
      <c r="F9" s="5" t="s">
        <v>11</v>
      </c>
      <c r="G9" s="6">
        <v>72.721</v>
      </c>
    </row>
    <row r="10" s="1" customFormat="1" spans="1:7">
      <c r="A10" s="3">
        <v>8</v>
      </c>
      <c r="B10" s="3" t="s">
        <v>25</v>
      </c>
      <c r="C10" s="3" t="s">
        <v>26</v>
      </c>
      <c r="D10" s="3" t="s">
        <v>27</v>
      </c>
      <c r="E10" s="5" t="str">
        <f>"镇江市高等专科学校"</f>
        <v>镇江市高等专科学校</v>
      </c>
      <c r="F10" s="5" t="s">
        <v>11</v>
      </c>
      <c r="G10" s="6">
        <v>73.356</v>
      </c>
    </row>
    <row r="11" s="1" customFormat="1" spans="1:7">
      <c r="A11" s="3">
        <v>9</v>
      </c>
      <c r="B11" s="3" t="s">
        <v>25</v>
      </c>
      <c r="C11" s="3" t="s">
        <v>28</v>
      </c>
      <c r="D11" s="3" t="s">
        <v>29</v>
      </c>
      <c r="E11" s="5" t="str">
        <f>"宿州学院"</f>
        <v>宿州学院</v>
      </c>
      <c r="F11" s="5" t="s">
        <v>11</v>
      </c>
      <c r="G11" s="6">
        <v>71.17</v>
      </c>
    </row>
    <row r="12" s="1" customFormat="1" spans="1:7">
      <c r="A12" s="3">
        <v>10</v>
      </c>
      <c r="B12" s="3" t="s">
        <v>25</v>
      </c>
      <c r="C12" s="3" t="s">
        <v>30</v>
      </c>
      <c r="D12" s="3" t="s">
        <v>31</v>
      </c>
      <c r="E12" s="5" t="str">
        <f t="shared" si="0"/>
        <v>宿州职业技术学院</v>
      </c>
      <c r="F12" s="5" t="s">
        <v>11</v>
      </c>
      <c r="G12" s="6">
        <v>70.878</v>
      </c>
    </row>
    <row r="13" s="1" customFormat="1" spans="1:7">
      <c r="A13" s="3">
        <v>11</v>
      </c>
      <c r="B13" s="3" t="s">
        <v>25</v>
      </c>
      <c r="C13" s="3" t="s">
        <v>32</v>
      </c>
      <c r="D13" s="3" t="s">
        <v>33</v>
      </c>
      <c r="E13" s="5" t="str">
        <f>"国家开放大学"</f>
        <v>国家开放大学</v>
      </c>
      <c r="F13" s="5" t="s">
        <v>14</v>
      </c>
      <c r="G13" s="6">
        <v>70.78</v>
      </c>
    </row>
    <row r="14" s="1" customFormat="1" spans="1:7">
      <c r="A14" s="3">
        <v>12</v>
      </c>
      <c r="B14" s="3" t="s">
        <v>25</v>
      </c>
      <c r="C14" s="3" t="s">
        <v>34</v>
      </c>
      <c r="D14" s="3" t="s">
        <v>35</v>
      </c>
      <c r="E14" s="5" t="str">
        <f>"合肥师范学院"</f>
        <v>合肥师范学院</v>
      </c>
      <c r="F14" s="5" t="s">
        <v>14</v>
      </c>
      <c r="G14" s="6">
        <v>70.651</v>
      </c>
    </row>
    <row r="15" s="1" customFormat="1" spans="1:7">
      <c r="A15" s="3">
        <v>13</v>
      </c>
      <c r="B15" s="3" t="s">
        <v>25</v>
      </c>
      <c r="C15" s="3" t="s">
        <v>36</v>
      </c>
      <c r="D15" s="3" t="s">
        <v>37</v>
      </c>
      <c r="E15" s="5" t="str">
        <f>"国家开放大学"</f>
        <v>国家开放大学</v>
      </c>
      <c r="F15" s="5" t="s">
        <v>14</v>
      </c>
      <c r="G15" s="6">
        <v>70.621</v>
      </c>
    </row>
    <row r="16" s="1" customFormat="1" spans="1:7">
      <c r="A16" s="3">
        <v>14</v>
      </c>
      <c r="B16" s="3" t="s">
        <v>25</v>
      </c>
      <c r="C16" s="3" t="s">
        <v>38</v>
      </c>
      <c r="D16" s="3" t="s">
        <v>39</v>
      </c>
      <c r="E16" s="5" t="str">
        <f>"安徽师范大学"</f>
        <v>安徽师范大学</v>
      </c>
      <c r="F16" s="5" t="s">
        <v>14</v>
      </c>
      <c r="G16" s="6">
        <v>69.932</v>
      </c>
    </row>
    <row r="17" s="1" customFormat="1" spans="1:7">
      <c r="A17" s="3">
        <v>15</v>
      </c>
      <c r="B17" s="3" t="s">
        <v>25</v>
      </c>
      <c r="C17" s="3" t="s">
        <v>40</v>
      </c>
      <c r="D17" s="3" t="s">
        <v>41</v>
      </c>
      <c r="E17" s="5" t="str">
        <f>"宿州学院"</f>
        <v>宿州学院</v>
      </c>
      <c r="F17" s="5" t="s">
        <v>11</v>
      </c>
      <c r="G17" s="6">
        <v>69.701</v>
      </c>
    </row>
    <row r="18" s="1" customFormat="1" spans="1:7">
      <c r="A18" s="3">
        <v>16</v>
      </c>
      <c r="B18" s="3" t="s">
        <v>25</v>
      </c>
      <c r="C18" s="3" t="s">
        <v>42</v>
      </c>
      <c r="D18" s="3" t="s">
        <v>43</v>
      </c>
      <c r="E18" s="5" t="str">
        <f>"淮北师范大学"</f>
        <v>淮北师范大学</v>
      </c>
      <c r="F18" s="5" t="s">
        <v>14</v>
      </c>
      <c r="G18" s="6">
        <v>69.585</v>
      </c>
    </row>
    <row r="19" spans="1:7">
      <c r="A19" s="3">
        <v>17</v>
      </c>
      <c r="B19" s="3" t="s">
        <v>44</v>
      </c>
      <c r="C19" s="3" t="s">
        <v>45</v>
      </c>
      <c r="D19" s="3" t="s">
        <v>46</v>
      </c>
      <c r="E19" s="5" t="str">
        <f>"淮北师范大学"</f>
        <v>淮北师范大学</v>
      </c>
      <c r="F19" s="5" t="s">
        <v>14</v>
      </c>
      <c r="G19" s="6">
        <v>77.096</v>
      </c>
    </row>
    <row r="20" spans="1:7">
      <c r="A20" s="3">
        <v>18</v>
      </c>
      <c r="B20" s="3" t="s">
        <v>44</v>
      </c>
      <c r="C20" s="3" t="s">
        <v>47</v>
      </c>
      <c r="D20" s="3" t="s">
        <v>48</v>
      </c>
      <c r="E20" s="5" t="str">
        <f>"合肥幼儿师范高等专科学校"</f>
        <v>合肥幼儿师范高等专科学校</v>
      </c>
      <c r="F20" s="5" t="s">
        <v>11</v>
      </c>
      <c r="G20" s="6">
        <v>73.985</v>
      </c>
    </row>
    <row r="21" spans="1:7">
      <c r="A21" s="3">
        <v>19</v>
      </c>
      <c r="B21" s="3" t="s">
        <v>44</v>
      </c>
      <c r="C21" s="3" t="s">
        <v>49</v>
      </c>
      <c r="D21" s="3" t="s">
        <v>50</v>
      </c>
      <c r="E21" s="5" t="str">
        <f>"国家开放大学"</f>
        <v>国家开放大学</v>
      </c>
      <c r="F21" s="5" t="s">
        <v>11</v>
      </c>
      <c r="G21" s="6">
        <v>72.829</v>
      </c>
    </row>
    <row r="22" spans="1:7">
      <c r="A22" s="3">
        <v>20</v>
      </c>
      <c r="B22" s="3" t="s">
        <v>44</v>
      </c>
      <c r="C22" s="3" t="s">
        <v>51</v>
      </c>
      <c r="D22" s="3" t="s">
        <v>52</v>
      </c>
      <c r="E22" s="5" t="str">
        <f>"宿州学院"</f>
        <v>宿州学院</v>
      </c>
      <c r="F22" s="5" t="s">
        <v>14</v>
      </c>
      <c r="G22" s="6">
        <v>70.917</v>
      </c>
    </row>
    <row r="23" spans="1:7">
      <c r="A23" s="3">
        <v>21</v>
      </c>
      <c r="B23" s="3" t="s">
        <v>44</v>
      </c>
      <c r="C23" s="3" t="s">
        <v>53</v>
      </c>
      <c r="D23" s="3" t="s">
        <v>54</v>
      </c>
      <c r="E23" s="5" t="s">
        <v>55</v>
      </c>
      <c r="F23" s="5" t="s">
        <v>11</v>
      </c>
      <c r="G23" s="6">
        <v>70.906</v>
      </c>
    </row>
    <row r="24" spans="1:7">
      <c r="A24" s="3">
        <v>22</v>
      </c>
      <c r="B24" s="3" t="s">
        <v>44</v>
      </c>
      <c r="C24" s="3" t="s">
        <v>56</v>
      </c>
      <c r="D24" s="3" t="s">
        <v>57</v>
      </c>
      <c r="E24" s="5" t="str">
        <f>"阜阳市幼儿师范高等专科学校"</f>
        <v>阜阳市幼儿师范高等专科学校</v>
      </c>
      <c r="F24" s="5" t="s">
        <v>11</v>
      </c>
      <c r="G24" s="6">
        <v>70.562</v>
      </c>
    </row>
    <row r="25" spans="1:7">
      <c r="A25" s="3">
        <v>23</v>
      </c>
      <c r="B25" s="3" t="s">
        <v>44</v>
      </c>
      <c r="C25" s="3" t="s">
        <v>58</v>
      </c>
      <c r="D25" s="3" t="s">
        <v>59</v>
      </c>
      <c r="E25" s="5" t="str">
        <f>"宿州学院"</f>
        <v>宿州学院</v>
      </c>
      <c r="F25" s="5" t="s">
        <v>11</v>
      </c>
      <c r="G25" s="6">
        <v>70.177</v>
      </c>
    </row>
    <row r="26" spans="1:7">
      <c r="A26" s="3">
        <v>24</v>
      </c>
      <c r="B26" s="3" t="s">
        <v>44</v>
      </c>
      <c r="C26" s="3" t="s">
        <v>60</v>
      </c>
      <c r="D26" s="3" t="s">
        <v>61</v>
      </c>
      <c r="E26" s="5" t="str">
        <f>"连云港师范高等专科学校"</f>
        <v>连云港师范高等专科学校</v>
      </c>
      <c r="F26" s="5" t="s">
        <v>11</v>
      </c>
      <c r="G26" s="6">
        <v>69.906</v>
      </c>
    </row>
    <row r="27" spans="1:7">
      <c r="A27" s="3">
        <v>25</v>
      </c>
      <c r="B27" s="3" t="s">
        <v>44</v>
      </c>
      <c r="C27" s="3" t="s">
        <v>62</v>
      </c>
      <c r="D27" s="3" t="s">
        <v>63</v>
      </c>
      <c r="E27" s="5" t="str">
        <f>"合肥幼儿师范高等专科学校"</f>
        <v>合肥幼儿师范高等专科学校</v>
      </c>
      <c r="F27" s="5" t="s">
        <v>11</v>
      </c>
      <c r="G27" s="6">
        <v>69.512</v>
      </c>
    </row>
    <row r="28" spans="1:7">
      <c r="A28" s="3">
        <v>26</v>
      </c>
      <c r="B28" s="3" t="s">
        <v>64</v>
      </c>
      <c r="C28" s="3" t="s">
        <v>65</v>
      </c>
      <c r="D28" s="3" t="s">
        <v>66</v>
      </c>
      <c r="E28" s="5" t="str">
        <f>"合肥幼儿师范高等专科学校"</f>
        <v>合肥幼儿师范高等专科学校</v>
      </c>
      <c r="F28" s="5" t="s">
        <v>11</v>
      </c>
      <c r="G28" s="6">
        <v>78.545</v>
      </c>
    </row>
    <row r="29" spans="1:7">
      <c r="A29" s="3">
        <v>27</v>
      </c>
      <c r="B29" s="3" t="s">
        <v>64</v>
      </c>
      <c r="C29" s="3" t="s">
        <v>67</v>
      </c>
      <c r="D29" s="3" t="s">
        <v>68</v>
      </c>
      <c r="E29" s="5" t="str">
        <f>"国家开发大学"</f>
        <v>国家开发大学</v>
      </c>
      <c r="F29" s="5" t="s">
        <v>11</v>
      </c>
      <c r="G29" s="6">
        <v>76.685</v>
      </c>
    </row>
    <row r="30" spans="1:7">
      <c r="A30" s="3">
        <v>28</v>
      </c>
      <c r="B30" s="3" t="s">
        <v>64</v>
      </c>
      <c r="C30" s="3" t="s">
        <v>69</v>
      </c>
      <c r="D30" s="3" t="s">
        <v>70</v>
      </c>
      <c r="E30" s="5" t="str">
        <f>"滁州城市职业学院"</f>
        <v>滁州城市职业学院</v>
      </c>
      <c r="F30" s="5" t="s">
        <v>11</v>
      </c>
      <c r="G30" s="6">
        <v>74.695</v>
      </c>
    </row>
    <row r="31" spans="1:7">
      <c r="A31" s="3">
        <v>29</v>
      </c>
      <c r="B31" s="3" t="s">
        <v>64</v>
      </c>
      <c r="C31" s="3" t="s">
        <v>71</v>
      </c>
      <c r="D31" s="3" t="s">
        <v>72</v>
      </c>
      <c r="E31" s="5" t="str">
        <f>"淮北师范大学"</f>
        <v>淮北师范大学</v>
      </c>
      <c r="F31" s="5" t="s">
        <v>14</v>
      </c>
      <c r="G31" s="6">
        <v>74.285</v>
      </c>
    </row>
    <row r="32" spans="1:7">
      <c r="A32" s="3">
        <v>30</v>
      </c>
      <c r="B32" s="3" t="s">
        <v>64</v>
      </c>
      <c r="C32" s="3" t="s">
        <v>73</v>
      </c>
      <c r="D32" s="3" t="s">
        <v>74</v>
      </c>
      <c r="E32" s="5" t="str">
        <f>"宿州职业技术学院"</f>
        <v>宿州职业技术学院</v>
      </c>
      <c r="F32" s="5" t="s">
        <v>11</v>
      </c>
      <c r="G32" s="6">
        <v>73.945</v>
      </c>
    </row>
    <row r="33" spans="1:7">
      <c r="A33" s="3">
        <v>31</v>
      </c>
      <c r="B33" s="3" t="s">
        <v>64</v>
      </c>
      <c r="C33" s="3" t="s">
        <v>75</v>
      </c>
      <c r="D33" s="3" t="s">
        <v>76</v>
      </c>
      <c r="E33" s="5" t="str">
        <f>"合肥幼儿师范高等专科学校"</f>
        <v>合肥幼儿师范高等专科学校</v>
      </c>
      <c r="F33" s="5" t="s">
        <v>11</v>
      </c>
      <c r="G33" s="6">
        <v>73.105</v>
      </c>
    </row>
    <row r="34" spans="1:7">
      <c r="A34" s="3">
        <v>32</v>
      </c>
      <c r="B34" s="3" t="s">
        <v>64</v>
      </c>
      <c r="C34" s="3" t="s">
        <v>77</v>
      </c>
      <c r="D34" s="3" t="s">
        <v>78</v>
      </c>
      <c r="E34" s="5" t="str">
        <f>"东北师范大学"</f>
        <v>东北师范大学</v>
      </c>
      <c r="F34" s="5" t="s">
        <v>14</v>
      </c>
      <c r="G34" s="6">
        <v>72.075</v>
      </c>
    </row>
    <row r="35" spans="1:7">
      <c r="A35" s="3">
        <v>33</v>
      </c>
      <c r="B35" s="3" t="s">
        <v>79</v>
      </c>
      <c r="C35" s="3" t="s">
        <v>80</v>
      </c>
      <c r="D35" s="3" t="s">
        <v>81</v>
      </c>
      <c r="E35" s="5" t="str">
        <f>"阜阳幼儿师范高等专科学校"</f>
        <v>阜阳幼儿师范高等专科学校</v>
      </c>
      <c r="F35" s="5" t="s">
        <v>11</v>
      </c>
      <c r="G35" s="6">
        <v>75.465</v>
      </c>
    </row>
    <row r="36" spans="1:7">
      <c r="A36" s="3">
        <v>34</v>
      </c>
      <c r="B36" s="3" t="s">
        <v>79</v>
      </c>
      <c r="C36" s="3" t="s">
        <v>82</v>
      </c>
      <c r="D36" s="3" t="s">
        <v>83</v>
      </c>
      <c r="E36" s="5" t="str">
        <f>"滁州学院"</f>
        <v>滁州学院</v>
      </c>
      <c r="F36" s="5" t="s">
        <v>14</v>
      </c>
      <c r="G36" s="6">
        <v>73.672</v>
      </c>
    </row>
    <row r="37" spans="1:7">
      <c r="A37" s="3">
        <v>35</v>
      </c>
      <c r="B37" s="3" t="s">
        <v>79</v>
      </c>
      <c r="C37" s="3" t="s">
        <v>84</v>
      </c>
      <c r="D37" s="3" t="s">
        <v>85</v>
      </c>
      <c r="E37" s="5" t="str">
        <f>"潍坊科技学院"</f>
        <v>潍坊科技学院</v>
      </c>
      <c r="F37" s="5" t="s">
        <v>14</v>
      </c>
      <c r="G37" s="6">
        <v>72.805</v>
      </c>
    </row>
    <row r="38" spans="1:7">
      <c r="A38" s="3">
        <v>36</v>
      </c>
      <c r="B38" s="3" t="s">
        <v>79</v>
      </c>
      <c r="C38" s="3" t="s">
        <v>86</v>
      </c>
      <c r="D38" s="3" t="s">
        <v>87</v>
      </c>
      <c r="E38" s="5" t="str">
        <f>"马鞍山师范高等专科学校"</f>
        <v>马鞍山师范高等专科学校</v>
      </c>
      <c r="F38" s="5" t="s">
        <v>11</v>
      </c>
      <c r="G38" s="6">
        <v>71.755</v>
      </c>
    </row>
    <row r="39" spans="1:7">
      <c r="A39" s="3">
        <v>37</v>
      </c>
      <c r="B39" s="3" t="s">
        <v>79</v>
      </c>
      <c r="C39" s="3" t="s">
        <v>88</v>
      </c>
      <c r="D39" s="3" t="s">
        <v>89</v>
      </c>
      <c r="E39" s="5" t="str">
        <f>"亳州学院"</f>
        <v>亳州学院</v>
      </c>
      <c r="F39" s="5" t="s">
        <v>11</v>
      </c>
      <c r="G39" s="6">
        <v>70.944</v>
      </c>
    </row>
    <row r="40" spans="1:7">
      <c r="A40" s="3">
        <v>38</v>
      </c>
      <c r="B40" s="3" t="s">
        <v>79</v>
      </c>
      <c r="C40" s="3" t="s">
        <v>90</v>
      </c>
      <c r="D40" s="3" t="s">
        <v>91</v>
      </c>
      <c r="E40" s="5" t="str">
        <f>"徐州幼儿师范高等专科学校"</f>
        <v>徐州幼儿师范高等专科学校</v>
      </c>
      <c r="F40" s="5" t="s">
        <v>11</v>
      </c>
      <c r="G40" s="6">
        <v>70.715</v>
      </c>
    </row>
    <row r="41" spans="1:7">
      <c r="A41" s="3">
        <v>39</v>
      </c>
      <c r="B41" s="3" t="s">
        <v>79</v>
      </c>
      <c r="C41" s="3" t="s">
        <v>92</v>
      </c>
      <c r="D41" s="3" t="s">
        <v>93</v>
      </c>
      <c r="E41" s="5" t="str">
        <f>"淮北师范大学"</f>
        <v>淮北师范大学</v>
      </c>
      <c r="F41" s="5" t="s">
        <v>11</v>
      </c>
      <c r="G41" s="6">
        <v>69.917</v>
      </c>
    </row>
    <row r="42" spans="1:7">
      <c r="A42" s="3">
        <v>40</v>
      </c>
      <c r="B42" s="3" t="s">
        <v>94</v>
      </c>
      <c r="C42" s="3" t="s">
        <v>95</v>
      </c>
      <c r="D42" s="3" t="s">
        <v>96</v>
      </c>
      <c r="E42" s="5" t="str">
        <f>"阜阳幼儿师范高等专科学校"</f>
        <v>阜阳幼儿师范高等专科学校</v>
      </c>
      <c r="F42" s="5" t="s">
        <v>11</v>
      </c>
      <c r="G42" s="6">
        <v>80.434</v>
      </c>
    </row>
    <row r="43" spans="1:7">
      <c r="A43" s="3">
        <v>41</v>
      </c>
      <c r="B43" s="3" t="s">
        <v>94</v>
      </c>
      <c r="C43" s="3" t="s">
        <v>97</v>
      </c>
      <c r="D43" s="3" t="s">
        <v>98</v>
      </c>
      <c r="E43" s="5" t="str">
        <f t="shared" ref="E43:E48" si="1">"宿州学院"</f>
        <v>宿州学院</v>
      </c>
      <c r="F43" s="5" t="s">
        <v>11</v>
      </c>
      <c r="G43" s="6">
        <v>76.735</v>
      </c>
    </row>
    <row r="44" spans="1:7">
      <c r="A44" s="3">
        <v>42</v>
      </c>
      <c r="B44" s="3" t="s">
        <v>94</v>
      </c>
      <c r="C44" s="3" t="s">
        <v>99</v>
      </c>
      <c r="D44" s="3" t="s">
        <v>100</v>
      </c>
      <c r="E44" s="5" t="str">
        <f>"滁州城市职业学院"</f>
        <v>滁州城市职业学院</v>
      </c>
      <c r="F44" s="5" t="s">
        <v>11</v>
      </c>
      <c r="G44" s="6">
        <v>76.005</v>
      </c>
    </row>
    <row r="45" spans="1:7">
      <c r="A45" s="3">
        <v>43</v>
      </c>
      <c r="B45" s="3" t="s">
        <v>94</v>
      </c>
      <c r="C45" s="3" t="s">
        <v>101</v>
      </c>
      <c r="D45" s="3" t="s">
        <v>102</v>
      </c>
      <c r="E45" s="5" t="str">
        <f>"淮南师范学院应用技术学院"</f>
        <v>淮南师范学院应用技术学院</v>
      </c>
      <c r="F45" s="5" t="s">
        <v>11</v>
      </c>
      <c r="G45" s="6">
        <v>75.5</v>
      </c>
    </row>
    <row r="46" spans="1:7">
      <c r="A46" s="3">
        <v>44</v>
      </c>
      <c r="B46" s="3" t="s">
        <v>94</v>
      </c>
      <c r="C46" s="3" t="s">
        <v>103</v>
      </c>
      <c r="D46" s="3" t="s">
        <v>104</v>
      </c>
      <c r="E46" s="5" t="str">
        <f t="shared" si="1"/>
        <v>宿州学院</v>
      </c>
      <c r="F46" s="5" t="s">
        <v>11</v>
      </c>
      <c r="G46" s="6">
        <v>74.525</v>
      </c>
    </row>
    <row r="47" spans="1:7">
      <c r="A47" s="3">
        <v>45</v>
      </c>
      <c r="B47" s="3" t="s">
        <v>94</v>
      </c>
      <c r="C47" s="3" t="s">
        <v>36</v>
      </c>
      <c r="D47" s="3" t="s">
        <v>105</v>
      </c>
      <c r="E47" s="5" t="str">
        <f>"江苏第二师范"</f>
        <v>江苏第二师范</v>
      </c>
      <c r="F47" s="5" t="s">
        <v>14</v>
      </c>
      <c r="G47" s="6">
        <v>74.3</v>
      </c>
    </row>
    <row r="48" spans="1:7">
      <c r="A48" s="3">
        <v>46</v>
      </c>
      <c r="B48" s="3" t="s">
        <v>94</v>
      </c>
      <c r="C48" s="3" t="s">
        <v>106</v>
      </c>
      <c r="D48" s="3" t="s">
        <v>107</v>
      </c>
      <c r="E48" s="5" t="str">
        <f t="shared" si="1"/>
        <v>宿州学院</v>
      </c>
      <c r="F48" s="5" t="s">
        <v>11</v>
      </c>
      <c r="G48" s="6">
        <v>74.08</v>
      </c>
    </row>
    <row r="49" spans="1:7">
      <c r="A49" s="3">
        <v>47</v>
      </c>
      <c r="B49" s="3" t="s">
        <v>108</v>
      </c>
      <c r="C49" s="3" t="s">
        <v>109</v>
      </c>
      <c r="D49" s="3" t="s">
        <v>110</v>
      </c>
      <c r="E49" s="5" t="str">
        <f>"江苏师范大学"</f>
        <v>江苏师范大学</v>
      </c>
      <c r="F49" s="5" t="s">
        <v>14</v>
      </c>
      <c r="G49" s="6">
        <v>79.178</v>
      </c>
    </row>
    <row r="50" spans="1:7">
      <c r="A50" s="3">
        <v>48</v>
      </c>
      <c r="B50" s="3" t="s">
        <v>108</v>
      </c>
      <c r="C50" s="3" t="s">
        <v>111</v>
      </c>
      <c r="D50" s="3" t="s">
        <v>112</v>
      </c>
      <c r="E50" s="5" t="str">
        <f>"安徽师范大学"</f>
        <v>安徽师范大学</v>
      </c>
      <c r="F50" s="5" t="s">
        <v>14</v>
      </c>
      <c r="G50" s="6">
        <v>77.241</v>
      </c>
    </row>
    <row r="51" spans="1:7">
      <c r="A51" s="3">
        <v>49</v>
      </c>
      <c r="B51" s="3" t="s">
        <v>108</v>
      </c>
      <c r="C51" s="3" t="s">
        <v>113</v>
      </c>
      <c r="D51" s="3" t="s">
        <v>114</v>
      </c>
      <c r="E51" s="5" t="str">
        <f>"国家开发大学"</f>
        <v>国家开发大学</v>
      </c>
      <c r="F51" s="5" t="s">
        <v>11</v>
      </c>
      <c r="G51" s="6">
        <v>77.208</v>
      </c>
    </row>
    <row r="52" spans="1:7">
      <c r="A52" s="3">
        <v>50</v>
      </c>
      <c r="B52" s="3" t="s">
        <v>108</v>
      </c>
      <c r="C52" s="3" t="s">
        <v>115</v>
      </c>
      <c r="D52" s="3" t="s">
        <v>116</v>
      </c>
      <c r="E52" s="5" t="str">
        <f>"江西师范大学"</f>
        <v>江西师范大学</v>
      </c>
      <c r="F52" s="5" t="s">
        <v>11</v>
      </c>
      <c r="G52" s="6">
        <v>77.141</v>
      </c>
    </row>
    <row r="53" spans="1:7">
      <c r="A53" s="3">
        <v>51</v>
      </c>
      <c r="B53" s="3" t="s">
        <v>108</v>
      </c>
      <c r="C53" s="3" t="s">
        <v>117</v>
      </c>
      <c r="D53" s="3" t="s">
        <v>118</v>
      </c>
      <c r="E53" s="5" t="str">
        <f>"池州职业技术学院"</f>
        <v>池州职业技术学院</v>
      </c>
      <c r="F53" s="5" t="s">
        <v>11</v>
      </c>
      <c r="G53" s="6">
        <v>76.422</v>
      </c>
    </row>
    <row r="54" spans="1:7">
      <c r="A54" s="3">
        <v>52</v>
      </c>
      <c r="B54" s="3" t="s">
        <v>108</v>
      </c>
      <c r="C54" s="3" t="s">
        <v>119</v>
      </c>
      <c r="D54" s="3" t="s">
        <v>120</v>
      </c>
      <c r="E54" s="5" t="str">
        <f>"黄山学院"</f>
        <v>黄山学院</v>
      </c>
      <c r="F54" s="5" t="s">
        <v>11</v>
      </c>
      <c r="G54" s="6">
        <v>76.056</v>
      </c>
    </row>
    <row r="55" spans="1:7">
      <c r="A55" s="3">
        <v>53</v>
      </c>
      <c r="B55" s="3" t="s">
        <v>108</v>
      </c>
      <c r="C55" s="3" t="s">
        <v>121</v>
      </c>
      <c r="D55" s="3" t="s">
        <v>122</v>
      </c>
      <c r="E55" s="5" t="str">
        <f>"阜阳幼儿师范高等专科学校"</f>
        <v>阜阳幼儿师范高等专科学校</v>
      </c>
      <c r="F55" s="5" t="s">
        <v>11</v>
      </c>
      <c r="G55" s="6">
        <v>76.03</v>
      </c>
    </row>
    <row r="56" spans="1:7">
      <c r="A56" s="3">
        <v>54</v>
      </c>
      <c r="B56" s="3" t="s">
        <v>108</v>
      </c>
      <c r="C56" s="3" t="s">
        <v>123</v>
      </c>
      <c r="D56" s="3" t="s">
        <v>124</v>
      </c>
      <c r="E56" s="5" t="str">
        <f>"亳州师范高等专科学校"</f>
        <v>亳州师范高等专科学校</v>
      </c>
      <c r="F56" s="5" t="s">
        <v>11</v>
      </c>
      <c r="G56" s="6">
        <v>75.975</v>
      </c>
    </row>
    <row r="57" spans="1:7">
      <c r="A57" s="3">
        <v>55</v>
      </c>
      <c r="B57" s="3" t="s">
        <v>108</v>
      </c>
      <c r="C57" s="3" t="s">
        <v>125</v>
      </c>
      <c r="D57" s="3" t="s">
        <v>126</v>
      </c>
      <c r="E57" s="5" t="str">
        <f>"合肥师范学院"</f>
        <v>合肥师范学院</v>
      </c>
      <c r="F57" s="5" t="s">
        <v>11</v>
      </c>
      <c r="G57" s="6">
        <v>75.796</v>
      </c>
    </row>
    <row r="58" spans="1:7">
      <c r="A58" s="3">
        <v>56</v>
      </c>
      <c r="B58" s="3" t="s">
        <v>108</v>
      </c>
      <c r="C58" s="3" t="s">
        <v>127</v>
      </c>
      <c r="D58" s="3" t="s">
        <v>128</v>
      </c>
      <c r="E58" s="5" t="str">
        <f>"苏州幼儿师范高等专科学校"</f>
        <v>苏州幼儿师范高等专科学校</v>
      </c>
      <c r="F58" s="5" t="s">
        <v>11</v>
      </c>
      <c r="G58" s="6">
        <v>75.739</v>
      </c>
    </row>
    <row r="59" spans="1:7">
      <c r="A59" s="3">
        <v>57</v>
      </c>
      <c r="B59" s="3" t="s">
        <v>129</v>
      </c>
      <c r="C59" s="3" t="s">
        <v>130</v>
      </c>
      <c r="D59" s="3" t="s">
        <v>131</v>
      </c>
      <c r="E59" s="5" t="str">
        <f>"宿州职业技术学院"</f>
        <v>宿州职业技术学院</v>
      </c>
      <c r="F59" s="5" t="s">
        <v>11</v>
      </c>
      <c r="G59" s="4">
        <v>72.309</v>
      </c>
    </row>
    <row r="60" spans="1:7">
      <c r="A60" s="3">
        <v>58</v>
      </c>
      <c r="B60" s="3" t="s">
        <v>129</v>
      </c>
      <c r="C60" s="3" t="s">
        <v>132</v>
      </c>
      <c r="D60" s="3" t="s">
        <v>133</v>
      </c>
      <c r="E60" s="5" t="str">
        <f>"亳州学院"</f>
        <v>亳州学院</v>
      </c>
      <c r="F60" s="5" t="s">
        <v>11</v>
      </c>
      <c r="G60" s="4">
        <v>72.059</v>
      </c>
    </row>
    <row r="61" spans="1:7">
      <c r="A61" s="3">
        <v>59</v>
      </c>
      <c r="B61" s="3" t="s">
        <v>129</v>
      </c>
      <c r="C61" s="3" t="s">
        <v>134</v>
      </c>
      <c r="D61" s="3" t="s">
        <v>135</v>
      </c>
      <c r="E61" s="5" t="str">
        <f>"安徽师范大学"</f>
        <v>安徽师范大学</v>
      </c>
      <c r="F61" s="5" t="s">
        <v>14</v>
      </c>
      <c r="G61" s="4">
        <v>70.696</v>
      </c>
    </row>
    <row r="62" spans="1:7">
      <c r="A62" s="3">
        <v>60</v>
      </c>
      <c r="B62" s="3" t="s">
        <v>129</v>
      </c>
      <c r="C62" s="3" t="s">
        <v>136</v>
      </c>
      <c r="D62" s="3" t="s">
        <v>137</v>
      </c>
      <c r="E62" s="5" t="str">
        <f>"淮北师范大学"</f>
        <v>淮北师范大学</v>
      </c>
      <c r="F62" s="5" t="s">
        <v>14</v>
      </c>
      <c r="G62" s="4">
        <v>70.415</v>
      </c>
    </row>
    <row r="63" spans="1:7">
      <c r="A63" s="3">
        <v>61</v>
      </c>
      <c r="B63" s="3" t="s">
        <v>129</v>
      </c>
      <c r="C63" s="3" t="s">
        <v>138</v>
      </c>
      <c r="D63" s="3" t="s">
        <v>139</v>
      </c>
      <c r="E63" s="5" t="str">
        <f>"宿州学院"</f>
        <v>宿州学院</v>
      </c>
      <c r="F63" s="5" t="s">
        <v>11</v>
      </c>
      <c r="G63" s="4">
        <v>69.997</v>
      </c>
    </row>
    <row r="64" spans="1:7">
      <c r="A64" s="3">
        <v>62</v>
      </c>
      <c r="B64" s="3" t="s">
        <v>129</v>
      </c>
      <c r="C64" s="3" t="s">
        <v>36</v>
      </c>
      <c r="D64" s="3" t="s">
        <v>140</v>
      </c>
      <c r="E64" s="5" t="str">
        <f>"合肥职工科技大学"</f>
        <v>合肥职工科技大学</v>
      </c>
      <c r="F64" s="5" t="s">
        <v>11</v>
      </c>
      <c r="G64" s="4">
        <v>69.982</v>
      </c>
    </row>
    <row r="65" spans="1:7">
      <c r="A65" s="3">
        <v>63</v>
      </c>
      <c r="B65" s="3" t="s">
        <v>129</v>
      </c>
      <c r="C65" s="3" t="s">
        <v>141</v>
      </c>
      <c r="D65" s="3" t="s">
        <v>142</v>
      </c>
      <c r="E65" s="5" t="str">
        <f>"宿迁学院"</f>
        <v>宿迁学院</v>
      </c>
      <c r="F65" s="5" t="s">
        <v>14</v>
      </c>
      <c r="G65" s="4">
        <v>69.929</v>
      </c>
    </row>
    <row r="66" spans="1:7">
      <c r="A66" s="3">
        <v>64</v>
      </c>
      <c r="B66" s="3" t="s">
        <v>129</v>
      </c>
      <c r="C66" s="3" t="s">
        <v>143</v>
      </c>
      <c r="D66" s="3" t="s">
        <v>144</v>
      </c>
      <c r="E66" s="5" t="str">
        <f>"徐州幼儿师范高等专科学校"</f>
        <v>徐州幼儿师范高等专科学校</v>
      </c>
      <c r="F66" s="5" t="s">
        <v>11</v>
      </c>
      <c r="G66" s="4">
        <v>69.722</v>
      </c>
    </row>
    <row r="67" spans="1:7">
      <c r="A67" s="3">
        <v>65</v>
      </c>
      <c r="B67" s="3" t="s">
        <v>145</v>
      </c>
      <c r="C67" s="3" t="s">
        <v>146</v>
      </c>
      <c r="D67" s="3" t="s">
        <v>147</v>
      </c>
      <c r="E67" s="5" t="str">
        <f>"宿州职业技术学院"</f>
        <v>宿州职业技术学院</v>
      </c>
      <c r="F67" s="5" t="s">
        <v>11</v>
      </c>
      <c r="G67" s="4">
        <v>75.501</v>
      </c>
    </row>
    <row r="68" spans="1:7">
      <c r="A68" s="3">
        <v>66</v>
      </c>
      <c r="B68" s="3" t="s">
        <v>145</v>
      </c>
      <c r="C68" s="3" t="s">
        <v>148</v>
      </c>
      <c r="D68" s="3" t="s">
        <v>149</v>
      </c>
      <c r="E68" s="5" t="str">
        <f>"盐城幼儿师范高等专科学校"</f>
        <v>盐城幼儿师范高等专科学校</v>
      </c>
      <c r="F68" s="5" t="s">
        <v>11</v>
      </c>
      <c r="G68" s="4">
        <v>72.879</v>
      </c>
    </row>
    <row r="69" spans="1:7">
      <c r="A69" s="3">
        <v>67</v>
      </c>
      <c r="B69" s="3" t="s">
        <v>145</v>
      </c>
      <c r="C69" s="3" t="s">
        <v>150</v>
      </c>
      <c r="D69" s="3" t="s">
        <v>151</v>
      </c>
      <c r="E69" s="5" t="str">
        <f>"阜阳幼儿师范高等专科学校"</f>
        <v>阜阳幼儿师范高等专科学校</v>
      </c>
      <c r="F69" s="5" t="s">
        <v>11</v>
      </c>
      <c r="G69" s="4">
        <v>72.437</v>
      </c>
    </row>
    <row r="70" spans="1:7">
      <c r="A70" s="3">
        <v>68</v>
      </c>
      <c r="B70" s="3" t="s">
        <v>145</v>
      </c>
      <c r="C70" s="3" t="s">
        <v>152</v>
      </c>
      <c r="D70" s="3" t="s">
        <v>153</v>
      </c>
      <c r="E70" s="5" t="str">
        <f>"池州职业技术学院"</f>
        <v>池州职业技术学院</v>
      </c>
      <c r="F70" s="5" t="s">
        <v>11</v>
      </c>
      <c r="G70" s="4">
        <v>72.171</v>
      </c>
    </row>
    <row r="71" spans="1:7">
      <c r="A71" s="3">
        <v>69</v>
      </c>
      <c r="B71" s="3" t="s">
        <v>145</v>
      </c>
      <c r="C71" s="3" t="s">
        <v>154</v>
      </c>
      <c r="D71" s="3" t="s">
        <v>155</v>
      </c>
      <c r="E71" s="5" t="str">
        <f>"宿州学院"</f>
        <v>宿州学院</v>
      </c>
      <c r="F71" s="5" t="s">
        <v>11</v>
      </c>
      <c r="G71" s="4">
        <v>71.773</v>
      </c>
    </row>
    <row r="72" spans="1:7">
      <c r="A72" s="3">
        <v>70</v>
      </c>
      <c r="B72" s="3" t="s">
        <v>145</v>
      </c>
      <c r="C72" s="3" t="s">
        <v>156</v>
      </c>
      <c r="D72" s="3" t="s">
        <v>157</v>
      </c>
      <c r="E72" s="5" t="str">
        <f>"合肥师范学院"</f>
        <v>合肥师范学院</v>
      </c>
      <c r="F72" s="5" t="s">
        <v>11</v>
      </c>
      <c r="G72" s="4">
        <v>71.737</v>
      </c>
    </row>
    <row r="73" spans="1:7">
      <c r="A73" s="3">
        <v>71</v>
      </c>
      <c r="B73" s="3" t="s">
        <v>145</v>
      </c>
      <c r="C73" s="3" t="s">
        <v>158</v>
      </c>
      <c r="D73" s="3" t="s">
        <v>159</v>
      </c>
      <c r="E73" s="5" t="str">
        <f>"安徽新华学院"</f>
        <v>安徽新华学院</v>
      </c>
      <c r="F73" s="5" t="s">
        <v>14</v>
      </c>
      <c r="G73" s="4">
        <v>71.461</v>
      </c>
    </row>
    <row r="74" spans="1:7">
      <c r="A74" s="3">
        <v>72</v>
      </c>
      <c r="B74" s="3" t="s">
        <v>145</v>
      </c>
      <c r="C74" s="3" t="s">
        <v>160</v>
      </c>
      <c r="D74" s="3" t="s">
        <v>161</v>
      </c>
      <c r="E74" s="5" t="str">
        <f>"淮北职业技术学院"</f>
        <v>淮北职业技术学院</v>
      </c>
      <c r="F74" s="5" t="s">
        <v>11</v>
      </c>
      <c r="G74" s="4">
        <v>70.728</v>
      </c>
    </row>
    <row r="75" spans="1:7">
      <c r="A75" s="3">
        <v>73</v>
      </c>
      <c r="B75" s="3" t="s">
        <v>162</v>
      </c>
      <c r="C75" s="3" t="s">
        <v>163</v>
      </c>
      <c r="D75" s="3" t="s">
        <v>164</v>
      </c>
      <c r="E75" s="5" t="str">
        <f t="shared" ref="E75:E78" si="2">"亳州学院"</f>
        <v>亳州学院</v>
      </c>
      <c r="F75" s="5" t="s">
        <v>11</v>
      </c>
      <c r="G75" s="4">
        <v>74.632</v>
      </c>
    </row>
    <row r="76" spans="1:7">
      <c r="A76" s="3">
        <v>74</v>
      </c>
      <c r="B76" s="3" t="s">
        <v>162</v>
      </c>
      <c r="C76" s="3" t="s">
        <v>165</v>
      </c>
      <c r="D76" s="3" t="s">
        <v>166</v>
      </c>
      <c r="E76" s="5" t="str">
        <f>"阜阳师范学院"</f>
        <v>阜阳师范学院</v>
      </c>
      <c r="F76" s="5" t="s">
        <v>14</v>
      </c>
      <c r="G76" s="4">
        <v>74.209</v>
      </c>
    </row>
    <row r="77" spans="1:7">
      <c r="A77" s="3">
        <v>75</v>
      </c>
      <c r="B77" s="3" t="s">
        <v>162</v>
      </c>
      <c r="C77" s="3" t="s">
        <v>167</v>
      </c>
      <c r="D77" s="3" t="s">
        <v>168</v>
      </c>
      <c r="E77" s="5" t="str">
        <f t="shared" si="2"/>
        <v>亳州学院</v>
      </c>
      <c r="F77" s="5" t="s">
        <v>14</v>
      </c>
      <c r="G77" s="4">
        <v>73.978</v>
      </c>
    </row>
    <row r="78" spans="1:7">
      <c r="A78" s="3">
        <v>76</v>
      </c>
      <c r="B78" s="3" t="s">
        <v>162</v>
      </c>
      <c r="C78" s="3" t="s">
        <v>169</v>
      </c>
      <c r="D78" s="3" t="s">
        <v>170</v>
      </c>
      <c r="E78" s="5" t="str">
        <f t="shared" si="2"/>
        <v>亳州学院</v>
      </c>
      <c r="F78" s="5" t="s">
        <v>14</v>
      </c>
      <c r="G78" s="4">
        <v>73.872</v>
      </c>
    </row>
    <row r="79" spans="1:7">
      <c r="A79" s="3">
        <v>77</v>
      </c>
      <c r="B79" s="3" t="s">
        <v>162</v>
      </c>
      <c r="C79" s="3" t="s">
        <v>171</v>
      </c>
      <c r="D79" s="3" t="s">
        <v>172</v>
      </c>
      <c r="E79" s="5" t="str">
        <f>"宣城职业技术学院"</f>
        <v>宣城职业技术学院</v>
      </c>
      <c r="F79" s="5" t="s">
        <v>11</v>
      </c>
      <c r="G79" s="4">
        <v>73.405</v>
      </c>
    </row>
    <row r="80" spans="1:7">
      <c r="A80" s="3">
        <v>78</v>
      </c>
      <c r="B80" s="3" t="s">
        <v>162</v>
      </c>
      <c r="C80" s="3" t="s">
        <v>173</v>
      </c>
      <c r="D80" s="3" t="s">
        <v>174</v>
      </c>
      <c r="E80" s="5" t="str">
        <f>"南通师范高等专科学校"</f>
        <v>南通师范高等专科学校</v>
      </c>
      <c r="F80" s="5" t="s">
        <v>11</v>
      </c>
      <c r="G80" s="4">
        <v>73.377</v>
      </c>
    </row>
    <row r="81" spans="1:7">
      <c r="A81" s="3">
        <v>79</v>
      </c>
      <c r="B81" s="3" t="s">
        <v>162</v>
      </c>
      <c r="C81" s="3" t="s">
        <v>175</v>
      </c>
      <c r="D81" s="3" t="s">
        <v>176</v>
      </c>
      <c r="E81" s="5" t="str">
        <f>"蚌埠学院"</f>
        <v>蚌埠学院</v>
      </c>
      <c r="F81" s="5" t="s">
        <v>14</v>
      </c>
      <c r="G81" s="4">
        <v>73.346</v>
      </c>
    </row>
    <row r="82" spans="1:7">
      <c r="A82" s="3">
        <v>80</v>
      </c>
      <c r="B82" s="3" t="s">
        <v>162</v>
      </c>
      <c r="C82" s="3" t="s">
        <v>177</v>
      </c>
      <c r="D82" s="3" t="s">
        <v>178</v>
      </c>
      <c r="E82" s="5" t="str">
        <f>"亳州学院"</f>
        <v>亳州学院</v>
      </c>
      <c r="F82" s="5" t="s">
        <v>11</v>
      </c>
      <c r="G82" s="4">
        <v>73.063</v>
      </c>
    </row>
    <row r="83" spans="1:7">
      <c r="A83" s="3">
        <v>81</v>
      </c>
      <c r="B83" s="3" t="s">
        <v>162</v>
      </c>
      <c r="C83" s="3" t="s">
        <v>179</v>
      </c>
      <c r="D83" s="3" t="s">
        <v>180</v>
      </c>
      <c r="E83" s="5" t="str">
        <f>"淮北职业与技术学院"</f>
        <v>淮北职业与技术学院</v>
      </c>
      <c r="F83" s="5" t="s">
        <v>11</v>
      </c>
      <c r="G83" s="4">
        <v>72.226</v>
      </c>
    </row>
    <row r="84" spans="1:7">
      <c r="A84" s="3">
        <v>82</v>
      </c>
      <c r="B84" s="3" t="s">
        <v>162</v>
      </c>
      <c r="C84" s="3" t="s">
        <v>181</v>
      </c>
      <c r="D84" s="3" t="s">
        <v>182</v>
      </c>
      <c r="E84" s="5" t="str">
        <f>"安徽师范大学"</f>
        <v>安徽师范大学</v>
      </c>
      <c r="F84" s="5" t="s">
        <v>14</v>
      </c>
      <c r="G84" s="4">
        <v>71.804</v>
      </c>
    </row>
    <row r="85" spans="1:7">
      <c r="A85" s="3">
        <v>83</v>
      </c>
      <c r="B85" s="3" t="s">
        <v>162</v>
      </c>
      <c r="C85" s="3" t="s">
        <v>183</v>
      </c>
      <c r="D85" s="3" t="s">
        <v>184</v>
      </c>
      <c r="E85" s="5" t="str">
        <f>"宿州学院"</f>
        <v>宿州学院</v>
      </c>
      <c r="F85" s="5" t="s">
        <v>11</v>
      </c>
      <c r="G85" s="4">
        <v>71.793</v>
      </c>
    </row>
    <row r="86" spans="1:7">
      <c r="A86" s="3">
        <v>84</v>
      </c>
      <c r="B86" s="3" t="s">
        <v>185</v>
      </c>
      <c r="C86" s="3" t="s">
        <v>186</v>
      </c>
      <c r="D86" s="3" t="s">
        <v>187</v>
      </c>
      <c r="E86" s="5" t="str">
        <f>"阜阳职业技术学院"</f>
        <v>阜阳职业技术学院</v>
      </c>
      <c r="F86" s="5" t="s">
        <v>11</v>
      </c>
      <c r="G86" s="4">
        <v>76.413</v>
      </c>
    </row>
    <row r="87" spans="1:7">
      <c r="A87" s="3">
        <v>85</v>
      </c>
      <c r="B87" s="3" t="s">
        <v>185</v>
      </c>
      <c r="C87" s="3" t="s">
        <v>188</v>
      </c>
      <c r="D87" s="3" t="s">
        <v>189</v>
      </c>
      <c r="E87" s="5" t="str">
        <f>"淄博师范高等专科学校"</f>
        <v>淄博师范高等专科学校</v>
      </c>
      <c r="F87" s="5" t="s">
        <v>11</v>
      </c>
      <c r="G87" s="4">
        <v>76.23</v>
      </c>
    </row>
    <row r="88" spans="1:7">
      <c r="A88" s="3">
        <v>86</v>
      </c>
      <c r="B88" s="3" t="s">
        <v>185</v>
      </c>
      <c r="C88" s="3" t="s">
        <v>190</v>
      </c>
      <c r="D88" s="3" t="s">
        <v>191</v>
      </c>
      <c r="E88" s="5" t="str">
        <f>"亳州学院"</f>
        <v>亳州学院</v>
      </c>
      <c r="F88" s="5" t="s">
        <v>14</v>
      </c>
      <c r="G88" s="4">
        <v>74.756</v>
      </c>
    </row>
    <row r="89" spans="1:7">
      <c r="A89" s="3">
        <v>87</v>
      </c>
      <c r="B89" s="3" t="s">
        <v>185</v>
      </c>
      <c r="C89" s="3" t="s">
        <v>192</v>
      </c>
      <c r="D89" s="3" t="s">
        <v>193</v>
      </c>
      <c r="E89" s="5" t="str">
        <f>"滁州学院"</f>
        <v>滁州学院</v>
      </c>
      <c r="F89" s="5" t="s">
        <v>14</v>
      </c>
      <c r="G89" s="4">
        <v>74.453</v>
      </c>
    </row>
    <row r="90" spans="1:7">
      <c r="A90" s="3">
        <v>88</v>
      </c>
      <c r="B90" s="3" t="s">
        <v>185</v>
      </c>
      <c r="C90" s="3" t="s">
        <v>194</v>
      </c>
      <c r="D90" s="3" t="s">
        <v>195</v>
      </c>
      <c r="E90" s="5" t="str">
        <f>"阜阳师范大学"</f>
        <v>阜阳师范大学</v>
      </c>
      <c r="F90" s="5" t="s">
        <v>14</v>
      </c>
      <c r="G90" s="4">
        <v>74.424</v>
      </c>
    </row>
    <row r="91" spans="1:7">
      <c r="A91" s="3">
        <v>89</v>
      </c>
      <c r="B91" s="3" t="s">
        <v>185</v>
      </c>
      <c r="C91" s="3" t="s">
        <v>196</v>
      </c>
      <c r="D91" s="3" t="s">
        <v>197</v>
      </c>
      <c r="E91" s="5" t="str">
        <f>"宿州学院"</f>
        <v>宿州学院</v>
      </c>
      <c r="F91" s="5" t="s">
        <v>11</v>
      </c>
      <c r="G91" s="4">
        <v>73.695</v>
      </c>
    </row>
    <row r="92" spans="1:7">
      <c r="A92" s="3">
        <v>90</v>
      </c>
      <c r="B92" s="3" t="s">
        <v>185</v>
      </c>
      <c r="C92" s="3" t="s">
        <v>198</v>
      </c>
      <c r="D92" s="3" t="s">
        <v>199</v>
      </c>
      <c r="E92" s="5" t="str">
        <f>"亳州学院"</f>
        <v>亳州学院</v>
      </c>
      <c r="F92" s="5" t="s">
        <v>11</v>
      </c>
      <c r="G92" s="4">
        <v>72.219</v>
      </c>
    </row>
    <row r="93" spans="1:7">
      <c r="A93" s="3">
        <v>91</v>
      </c>
      <c r="B93" s="3" t="s">
        <v>185</v>
      </c>
      <c r="C93" s="3" t="s">
        <v>200</v>
      </c>
      <c r="D93" s="3" t="s">
        <v>201</v>
      </c>
      <c r="E93" s="5" t="str">
        <f>"合肥师范学院"</f>
        <v>合肥师范学院</v>
      </c>
      <c r="F93" s="5" t="s">
        <v>11</v>
      </c>
      <c r="G93" s="4">
        <v>71.821</v>
      </c>
    </row>
    <row r="94" spans="1:7">
      <c r="A94" s="3">
        <v>92</v>
      </c>
      <c r="B94" s="3" t="s">
        <v>202</v>
      </c>
      <c r="C94" s="3" t="s">
        <v>203</v>
      </c>
      <c r="D94" s="3" t="s">
        <v>204</v>
      </c>
      <c r="E94" s="5" t="str">
        <f>"淮北理工学院"</f>
        <v>淮北理工学院</v>
      </c>
      <c r="F94" s="5" t="s">
        <v>14</v>
      </c>
      <c r="G94" s="4">
        <v>76.46</v>
      </c>
    </row>
    <row r="95" spans="1:7">
      <c r="A95" s="3">
        <v>93</v>
      </c>
      <c r="B95" s="3" t="s">
        <v>202</v>
      </c>
      <c r="C95" s="3" t="s">
        <v>205</v>
      </c>
      <c r="D95" s="3" t="s">
        <v>206</v>
      </c>
      <c r="E95" s="5" t="str">
        <f t="shared" ref="E95:E97" si="3">"淮北师范大学"</f>
        <v>淮北师范大学</v>
      </c>
      <c r="F95" s="5" t="s">
        <v>14</v>
      </c>
      <c r="G95" s="4">
        <v>75.248</v>
      </c>
    </row>
    <row r="96" spans="1:7">
      <c r="A96" s="3">
        <v>94</v>
      </c>
      <c r="B96" s="3" t="s">
        <v>202</v>
      </c>
      <c r="C96" s="3" t="s">
        <v>207</v>
      </c>
      <c r="D96" s="3" t="s">
        <v>208</v>
      </c>
      <c r="E96" s="5" t="str">
        <f t="shared" si="3"/>
        <v>淮北师范大学</v>
      </c>
      <c r="F96" s="5" t="s">
        <v>14</v>
      </c>
      <c r="G96" s="4">
        <v>74.649</v>
      </c>
    </row>
    <row r="97" spans="1:7">
      <c r="A97" s="3">
        <v>95</v>
      </c>
      <c r="B97" s="3" t="s">
        <v>202</v>
      </c>
      <c r="C97" s="3" t="s">
        <v>209</v>
      </c>
      <c r="D97" s="3" t="s">
        <v>210</v>
      </c>
      <c r="E97" s="5" t="str">
        <f t="shared" si="3"/>
        <v>淮北师范大学</v>
      </c>
      <c r="F97" s="5" t="s">
        <v>14</v>
      </c>
      <c r="G97" s="4">
        <v>73.82</v>
      </c>
    </row>
    <row r="98" spans="1:7">
      <c r="A98" s="3">
        <v>96</v>
      </c>
      <c r="B98" s="3" t="s">
        <v>202</v>
      </c>
      <c r="C98" s="3" t="s">
        <v>211</v>
      </c>
      <c r="D98" s="3" t="s">
        <v>212</v>
      </c>
      <c r="E98" s="5" t="str">
        <f>"淮北职业技术学院"</f>
        <v>淮北职业技术学院</v>
      </c>
      <c r="F98" s="5" t="s">
        <v>11</v>
      </c>
      <c r="G98" s="4">
        <v>73.559</v>
      </c>
    </row>
    <row r="99" spans="1:7">
      <c r="A99" s="3">
        <v>97</v>
      </c>
      <c r="B99" s="3" t="s">
        <v>202</v>
      </c>
      <c r="C99" s="3" t="s">
        <v>213</v>
      </c>
      <c r="D99" s="3" t="s">
        <v>214</v>
      </c>
      <c r="E99" s="5" t="str">
        <f>"淮北师范大学"</f>
        <v>淮北师范大学</v>
      </c>
      <c r="F99" s="5" t="s">
        <v>14</v>
      </c>
      <c r="G99" s="4">
        <v>73.512</v>
      </c>
    </row>
    <row r="100" spans="1:7">
      <c r="A100" s="3">
        <v>98</v>
      </c>
      <c r="B100" s="3" t="s">
        <v>202</v>
      </c>
      <c r="C100" s="3" t="s">
        <v>215</v>
      </c>
      <c r="D100" s="3" t="s">
        <v>216</v>
      </c>
      <c r="E100" s="5" t="str">
        <f>"泰州学院"</f>
        <v>泰州学院</v>
      </c>
      <c r="F100" s="5" t="s">
        <v>14</v>
      </c>
      <c r="G100" s="4">
        <v>72.179</v>
      </c>
    </row>
    <row r="101" spans="1:7">
      <c r="A101" s="3">
        <v>99</v>
      </c>
      <c r="B101" s="3" t="s">
        <v>202</v>
      </c>
      <c r="C101" s="3" t="s">
        <v>217</v>
      </c>
      <c r="D101" s="3" t="s">
        <v>218</v>
      </c>
      <c r="E101" s="5" t="str">
        <f>"淮北职业技术学院"</f>
        <v>淮北职业技术学院</v>
      </c>
      <c r="F101" s="5" t="s">
        <v>11</v>
      </c>
      <c r="G101" s="4">
        <v>72.134</v>
      </c>
    </row>
    <row r="102" spans="1:7">
      <c r="A102" s="3">
        <v>100</v>
      </c>
      <c r="B102" s="3" t="s">
        <v>219</v>
      </c>
      <c r="C102" s="3" t="s">
        <v>220</v>
      </c>
      <c r="D102" s="3" t="s">
        <v>221</v>
      </c>
      <c r="E102" s="5" t="str">
        <f>"江苏师范大学"</f>
        <v>江苏师范大学</v>
      </c>
      <c r="F102" s="5" t="s">
        <v>14</v>
      </c>
      <c r="G102" s="4">
        <v>75.214</v>
      </c>
    </row>
    <row r="103" spans="1:7">
      <c r="A103" s="3">
        <v>101</v>
      </c>
      <c r="B103" s="3" t="s">
        <v>219</v>
      </c>
      <c r="C103" s="3" t="s">
        <v>222</v>
      </c>
      <c r="D103" s="3" t="s">
        <v>223</v>
      </c>
      <c r="E103" s="5" t="str">
        <f>"黑龙江幼儿师范高等专科学校"</f>
        <v>黑龙江幼儿师范高等专科学校</v>
      </c>
      <c r="F103" s="5" t="s">
        <v>11</v>
      </c>
      <c r="G103" s="4">
        <v>74.381</v>
      </c>
    </row>
    <row r="104" spans="1:7">
      <c r="A104" s="3">
        <v>102</v>
      </c>
      <c r="B104" s="3" t="s">
        <v>219</v>
      </c>
      <c r="C104" s="3" t="s">
        <v>224</v>
      </c>
      <c r="D104" s="3" t="s">
        <v>225</v>
      </c>
      <c r="E104" s="5" t="str">
        <f>"徐州幼儿师范高等专科学校"</f>
        <v>徐州幼儿师范高等专科学校</v>
      </c>
      <c r="F104" s="5" t="s">
        <v>11</v>
      </c>
      <c r="G104" s="4">
        <v>73.955</v>
      </c>
    </row>
    <row r="105" spans="1:7">
      <c r="A105" s="3">
        <v>103</v>
      </c>
      <c r="B105" s="3" t="s">
        <v>219</v>
      </c>
      <c r="C105" s="3" t="s">
        <v>226</v>
      </c>
      <c r="D105" s="3" t="s">
        <v>227</v>
      </c>
      <c r="E105" s="5" t="str">
        <f>"连云港师范高等专科学校"</f>
        <v>连云港师范高等专科学校</v>
      </c>
      <c r="F105" s="5" t="s">
        <v>11</v>
      </c>
      <c r="G105" s="4">
        <v>73.327</v>
      </c>
    </row>
    <row r="106" spans="1:7">
      <c r="A106" s="3">
        <v>104</v>
      </c>
      <c r="B106" s="3" t="s">
        <v>219</v>
      </c>
      <c r="C106" s="3" t="s">
        <v>228</v>
      </c>
      <c r="D106" s="3" t="s">
        <v>229</v>
      </c>
      <c r="E106" s="5" t="str">
        <f>"江苏联合职业技术学院"</f>
        <v>江苏联合职业技术学院</v>
      </c>
      <c r="F106" s="5" t="s">
        <v>11</v>
      </c>
      <c r="G106" s="4">
        <v>72.445</v>
      </c>
    </row>
    <row r="107" spans="1:7">
      <c r="A107" s="3">
        <v>105</v>
      </c>
      <c r="B107" s="3" t="s">
        <v>219</v>
      </c>
      <c r="C107" s="3" t="s">
        <v>230</v>
      </c>
      <c r="D107" s="3" t="s">
        <v>231</v>
      </c>
      <c r="E107" s="5" t="str">
        <f>"滁州城市职业学院"</f>
        <v>滁州城市职业学院</v>
      </c>
      <c r="F107" s="5" t="s">
        <v>11</v>
      </c>
      <c r="G107" s="4">
        <v>72.372</v>
      </c>
    </row>
    <row r="108" spans="1:7">
      <c r="A108" s="3">
        <v>106</v>
      </c>
      <c r="B108" s="3" t="s">
        <v>219</v>
      </c>
      <c r="C108" s="3" t="s">
        <v>232</v>
      </c>
      <c r="D108" s="3" t="s">
        <v>233</v>
      </c>
      <c r="E108" s="5" t="str">
        <f>"宿州学院"</f>
        <v>宿州学院</v>
      </c>
      <c r="F108" s="5" t="s">
        <v>11</v>
      </c>
      <c r="G108" s="4">
        <v>72.161</v>
      </c>
    </row>
    <row r="109" spans="1:7">
      <c r="A109" s="3">
        <v>107</v>
      </c>
      <c r="B109" s="3" t="s">
        <v>219</v>
      </c>
      <c r="C109" s="3" t="s">
        <v>234</v>
      </c>
      <c r="D109" s="3" t="s">
        <v>235</v>
      </c>
      <c r="E109" s="5" t="str">
        <f>"合肥滨湖职业技术学院"</f>
        <v>合肥滨湖职业技术学院</v>
      </c>
      <c r="F109" s="5" t="s">
        <v>11</v>
      </c>
      <c r="G109" s="4">
        <v>71.71</v>
      </c>
    </row>
    <row r="110" spans="1:7">
      <c r="A110" s="3">
        <v>108</v>
      </c>
      <c r="B110" s="3" t="s">
        <v>219</v>
      </c>
      <c r="C110" s="3" t="s">
        <v>236</v>
      </c>
      <c r="D110" s="3" t="s">
        <v>237</v>
      </c>
      <c r="E110" s="5" t="str">
        <f>"大连职业技术学院"</f>
        <v>大连职业技术学院</v>
      </c>
      <c r="F110" s="5" t="s">
        <v>11</v>
      </c>
      <c r="G110" s="4">
        <v>71.519</v>
      </c>
    </row>
    <row r="111" spans="1:7">
      <c r="A111" s="3">
        <v>109</v>
      </c>
      <c r="B111" s="3" t="s">
        <v>219</v>
      </c>
      <c r="C111" s="3" t="s">
        <v>238</v>
      </c>
      <c r="D111" s="3" t="s">
        <v>239</v>
      </c>
      <c r="E111" s="5" t="str">
        <f>"聊城大学东昌学院"</f>
        <v>聊城大学东昌学院</v>
      </c>
      <c r="F111" s="5" t="s">
        <v>11</v>
      </c>
      <c r="G111" s="4">
        <v>71.455</v>
      </c>
    </row>
    <row r="112" spans="1:7">
      <c r="A112" s="3">
        <v>110</v>
      </c>
      <c r="B112" s="3" t="s">
        <v>240</v>
      </c>
      <c r="C112" s="3" t="s">
        <v>241</v>
      </c>
      <c r="D112" s="3" t="s">
        <v>242</v>
      </c>
      <c r="E112" s="5" t="str">
        <f>"宿州职业技术学院"</f>
        <v>宿州职业技术学院</v>
      </c>
      <c r="F112" s="5" t="s">
        <v>11</v>
      </c>
      <c r="G112" s="4">
        <v>74.037</v>
      </c>
    </row>
    <row r="113" spans="1:7">
      <c r="A113" s="3">
        <v>111</v>
      </c>
      <c r="B113" s="3" t="s">
        <v>240</v>
      </c>
      <c r="C113" s="3" t="s">
        <v>243</v>
      </c>
      <c r="D113" s="3" t="s">
        <v>244</v>
      </c>
      <c r="E113" s="5" t="str">
        <f>"池州学院"</f>
        <v>池州学院</v>
      </c>
      <c r="F113" s="5" t="s">
        <v>14</v>
      </c>
      <c r="G113" s="4">
        <v>73.389</v>
      </c>
    </row>
    <row r="114" spans="1:7">
      <c r="A114" s="3">
        <v>112</v>
      </c>
      <c r="B114" s="3" t="s">
        <v>240</v>
      </c>
      <c r="C114" s="3" t="s">
        <v>134</v>
      </c>
      <c r="D114" s="3" t="s">
        <v>245</v>
      </c>
      <c r="E114" s="5" t="str">
        <f>"阜阳师范大学"</f>
        <v>阜阳师范大学</v>
      </c>
      <c r="F114" s="5" t="s">
        <v>14</v>
      </c>
      <c r="G114" s="4">
        <v>72.998</v>
      </c>
    </row>
    <row r="115" spans="1:7">
      <c r="A115" s="3">
        <v>113</v>
      </c>
      <c r="B115" s="3" t="s">
        <v>240</v>
      </c>
      <c r="C115" s="3" t="s">
        <v>246</v>
      </c>
      <c r="D115" s="3" t="s">
        <v>247</v>
      </c>
      <c r="E115" s="5" t="str">
        <f>"滁州城市职业学院"</f>
        <v>滁州城市职业学院</v>
      </c>
      <c r="F115" s="5" t="s">
        <v>11</v>
      </c>
      <c r="G115" s="4">
        <v>71.488</v>
      </c>
    </row>
    <row r="116" spans="1:7">
      <c r="A116" s="3">
        <v>114</v>
      </c>
      <c r="B116" s="3" t="s">
        <v>240</v>
      </c>
      <c r="C116" s="3" t="s">
        <v>248</v>
      </c>
      <c r="D116" s="3" t="s">
        <v>249</v>
      </c>
      <c r="E116" s="5" t="str">
        <f>"安徽师范大学"</f>
        <v>安徽师范大学</v>
      </c>
      <c r="F116" s="5" t="s">
        <v>14</v>
      </c>
      <c r="G116" s="4">
        <v>71.134</v>
      </c>
    </row>
    <row r="117" spans="1:7">
      <c r="A117" s="3">
        <v>115</v>
      </c>
      <c r="B117" s="3" t="s">
        <v>240</v>
      </c>
      <c r="C117" s="3" t="s">
        <v>250</v>
      </c>
      <c r="D117" s="3" t="s">
        <v>251</v>
      </c>
      <c r="E117" s="5" t="str">
        <f>"合肥师范学院"</f>
        <v>合肥师范学院</v>
      </c>
      <c r="F117" s="5" t="s">
        <v>11</v>
      </c>
      <c r="G117" s="4">
        <v>70.733</v>
      </c>
    </row>
    <row r="118" spans="1:7">
      <c r="A118" s="3">
        <v>116</v>
      </c>
      <c r="B118" s="3" t="s">
        <v>240</v>
      </c>
      <c r="C118" s="3" t="s">
        <v>252</v>
      </c>
      <c r="D118" s="3" t="s">
        <v>253</v>
      </c>
      <c r="E118" s="5" t="str">
        <f>"徐州幼儿师范高等专科学校"</f>
        <v>徐州幼儿师范高等专科学校</v>
      </c>
      <c r="F118" s="5" t="s">
        <v>11</v>
      </c>
      <c r="G118" s="4">
        <v>69.84</v>
      </c>
    </row>
    <row r="119" spans="1:7">
      <c r="A119" s="3">
        <v>117</v>
      </c>
      <c r="B119" s="3" t="s">
        <v>240</v>
      </c>
      <c r="C119" s="3" t="s">
        <v>254</v>
      </c>
      <c r="D119" s="3" t="s">
        <v>255</v>
      </c>
      <c r="E119" s="5" t="str">
        <f>"淮南师范学院"</f>
        <v>淮南师范学院</v>
      </c>
      <c r="F119" s="5" t="s">
        <v>14</v>
      </c>
      <c r="G119" s="4">
        <v>69.729</v>
      </c>
    </row>
    <row r="120" spans="1:7">
      <c r="A120" s="3">
        <v>118</v>
      </c>
      <c r="B120" s="3" t="s">
        <v>240</v>
      </c>
      <c r="C120" s="3" t="s">
        <v>256</v>
      </c>
      <c r="D120" s="3" t="s">
        <v>257</v>
      </c>
      <c r="E120" s="5" t="str">
        <f>"阜阳职业技术学院"</f>
        <v>阜阳职业技术学院</v>
      </c>
      <c r="F120" s="5" t="s">
        <v>11</v>
      </c>
      <c r="G120" s="4">
        <v>69.409</v>
      </c>
    </row>
    <row r="121" spans="1:7">
      <c r="A121" s="3">
        <v>119</v>
      </c>
      <c r="B121" s="3" t="s">
        <v>240</v>
      </c>
      <c r="C121" s="3" t="s">
        <v>258</v>
      </c>
      <c r="D121" s="3" t="s">
        <v>259</v>
      </c>
      <c r="E121" s="5" t="str">
        <f>"郑州科技学院"</f>
        <v>郑州科技学院</v>
      </c>
      <c r="F121" s="5" t="s">
        <v>14</v>
      </c>
      <c r="G121" s="4">
        <v>69.381</v>
      </c>
    </row>
  </sheetData>
  <mergeCells count="1">
    <mergeCell ref="A1:G1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Lily</cp:lastModifiedBy>
  <dcterms:created xsi:type="dcterms:W3CDTF">2023-08-09T02:34:00Z</dcterms:created>
  <cp:lastPrinted>2023-08-18T03:20:00Z</cp:lastPrinted>
  <dcterms:modified xsi:type="dcterms:W3CDTF">2023-11-22T08:16:01Z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D742EAF1CC5042F18C5DB586884D29B2_13</vt:lpwstr>
  </property>
  <property fmtid="{D5CDD505-2E9C-101B-9397-08002B2CF9AE}" pid="3" name="KSOProductBuildVer">
    <vt:lpwstr>2052-12.1.0.15990</vt:lpwstr>
  </property>
</Properties>
</file>