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Sheet1!$A$2:$I$14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<sst xmlns="http://schemas.openxmlformats.org/spreadsheetml/2006/main" count="27" uniqueCount="16">
  <si>
    <t>附件1：</t>
  </si>
  <si>
    <t>2024年三亚市崖州湾科技城南开中学公开考核招聘教师面试考核成绩</t>
  </si>
  <si>
    <t>序号</t>
  </si>
  <si>
    <t>报考岗位名称</t>
  </si>
  <si>
    <t>姓名</t>
  </si>
  <si>
    <t>专业面试成绩</t>
  </si>
  <si>
    <t>专业面试成绩占70%</t>
  </si>
  <si>
    <t>综合面试成绩</t>
  </si>
  <si>
    <t>综合面试成绩占30%</t>
  </si>
  <si>
    <t>考核总成绩</t>
  </si>
  <si>
    <t>备注</t>
  </si>
  <si>
    <t>中学语文教师</t>
  </si>
  <si>
    <t>缺考</t>
  </si>
  <si>
    <t>中学数学教师</t>
  </si>
  <si>
    <t>中学英语教师</t>
  </si>
  <si>
    <t>中学美术教师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</si>
</sst>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15" zoomScaleNormal="115" workbookViewId="0">
      <selection activeCell="H4" sqref="H4"/>
    </sheetView>
  </sheetViews>
  <sheetFormatPr defaultColWidth="12.3703703703704" defaultRowHeight="39" customHeight="1"/>
  <cols>
    <col min="1" max="1" width="7.12962962962963" style="2" customWidth="1"/>
    <col min="2" max="2" width="22.6111111111111" style="2" customWidth="1"/>
    <col min="3" max="3" width="16.2222222222222" style="2" customWidth="1"/>
    <col min="4" max="4" width="17.9722222222222" style="3" customWidth="1"/>
    <col min="5" max="5" width="23.0833333333333" style="3" customWidth="1"/>
    <col min="6" max="6" width="16.7037037037037" style="3" customWidth="1"/>
    <col min="7" max="7" width="22.7037037037037" style="3" customWidth="1"/>
    <col min="8" max="8" width="16.9074074074074" style="3" customWidth="1"/>
    <col min="9" max="9" width="12.0740740740741" style="2" customWidth="1"/>
    <col min="10" max="16382" width="12.3703703703704" style="2" customWidth="1"/>
    <col min="16383" max="16384" width="12.3703703703704" style="2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4" spans="1:9">
      <c r="A2" s="5" t="s">
        <v>1</v>
      </c>
      <c r="B2" s="6"/>
      <c r="C2" s="6"/>
      <c r="D2" s="7"/>
      <c r="E2" s="7"/>
      <c r="F2" s="7"/>
      <c r="G2" s="7"/>
      <c r="H2" s="7"/>
      <c r="I2" s="6"/>
    </row>
    <row r="3" s="1" customFormat="1" customHeight="1" spans="1:9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6" t="s">
        <v>10</v>
      </c>
    </row>
    <row r="4" ht="40" customHeight="1" spans="1:9">
      <c r="A4" s="10">
        <v>1</v>
      </c>
      <c r="B4" s="10" t="s">
        <v>11</v>
      </c>
      <c r="C4" s="10" t="str">
        <f>"马林林"</f>
        <v>马林林</v>
      </c>
      <c r="D4" s="11">
        <v>88.67</v>
      </c>
      <c r="E4" s="12">
        <f t="shared" ref="E4:E9" si="0">D4*70%</f>
        <v>62.069</v>
      </c>
      <c r="F4" s="11">
        <v>87.33</v>
      </c>
      <c r="G4" s="12">
        <f t="shared" ref="G4:G9" si="1">F4*30%</f>
        <v>26.199</v>
      </c>
      <c r="H4" s="12">
        <f t="shared" ref="H4:H9" si="2">E4+G4</f>
        <v>88.268</v>
      </c>
      <c r="I4" s="17"/>
    </row>
    <row r="5" ht="40" customHeight="1" spans="1:9">
      <c r="A5" s="10">
        <v>2</v>
      </c>
      <c r="B5" s="10" t="s">
        <v>11</v>
      </c>
      <c r="C5" s="10" t="str">
        <f>"姜咏"</f>
        <v>姜咏</v>
      </c>
      <c r="D5" s="13">
        <v>86</v>
      </c>
      <c r="E5" s="12">
        <f t="shared" si="0"/>
        <v>60.2</v>
      </c>
      <c r="F5" s="11">
        <v>84.67</v>
      </c>
      <c r="G5" s="12">
        <f t="shared" si="1"/>
        <v>25.401</v>
      </c>
      <c r="H5" s="12">
        <f t="shared" si="2"/>
        <v>85.601</v>
      </c>
      <c r="I5" s="17"/>
    </row>
    <row r="6" ht="40" customHeight="1" spans="1:9">
      <c r="A6" s="10">
        <v>3</v>
      </c>
      <c r="B6" s="10" t="s">
        <v>11</v>
      </c>
      <c r="C6" s="10" t="str">
        <f>"李巧云"</f>
        <v>李巧云</v>
      </c>
      <c r="D6" s="14">
        <v>65.33</v>
      </c>
      <c r="E6" s="12">
        <f t="shared" si="0"/>
        <v>45.731</v>
      </c>
      <c r="F6" s="12">
        <v>75</v>
      </c>
      <c r="G6" s="12">
        <f t="shared" si="1"/>
        <v>22.5</v>
      </c>
      <c r="H6" s="12">
        <f t="shared" si="2"/>
        <v>68.231</v>
      </c>
      <c r="I6" s="17"/>
    </row>
    <row r="7" ht="40" customHeight="1" spans="1:9">
      <c r="A7" s="10">
        <v>4</v>
      </c>
      <c r="B7" s="10" t="s">
        <v>11</v>
      </c>
      <c r="C7" s="10" t="str">
        <f>"陈凤霞"</f>
        <v>陈凤霞</v>
      </c>
      <c r="D7" s="14">
        <v>50.33</v>
      </c>
      <c r="E7" s="12">
        <f t="shared" si="0"/>
        <v>35.231</v>
      </c>
      <c r="F7" s="12">
        <v>64.33</v>
      </c>
      <c r="G7" s="12">
        <f t="shared" si="1"/>
        <v>19.299</v>
      </c>
      <c r="H7" s="12">
        <f t="shared" si="2"/>
        <v>54.53</v>
      </c>
      <c r="I7" s="17"/>
    </row>
    <row r="8" ht="40" customHeight="1" spans="1:9">
      <c r="A8" s="10">
        <v>5</v>
      </c>
      <c r="B8" s="10" t="s">
        <v>11</v>
      </c>
      <c r="C8" s="10" t="str">
        <f>"刘亭芳"</f>
        <v>刘亭芳</v>
      </c>
      <c r="D8" s="13">
        <v>0</v>
      </c>
      <c r="E8" s="12">
        <f t="shared" si="0"/>
        <v>0</v>
      </c>
      <c r="F8" s="11">
        <v>0</v>
      </c>
      <c r="G8" s="12">
        <f t="shared" si="1"/>
        <v>0</v>
      </c>
      <c r="H8" s="12">
        <f t="shared" si="2"/>
        <v>0</v>
      </c>
      <c r="I8" s="17" t="s">
        <v>12</v>
      </c>
    </row>
    <row r="9" ht="40" customHeight="1" spans="1:9">
      <c r="A9" s="10">
        <v>6</v>
      </c>
      <c r="B9" s="10" t="s">
        <v>11</v>
      </c>
      <c r="C9" s="10" t="str">
        <f>"吕泠茜"</f>
        <v>吕泠茜</v>
      </c>
      <c r="D9" s="11">
        <v>0</v>
      </c>
      <c r="E9" s="12">
        <f t="shared" si="0"/>
        <v>0</v>
      </c>
      <c r="F9" s="11">
        <v>0</v>
      </c>
      <c r="G9" s="12">
        <f t="shared" si="1"/>
        <v>0</v>
      </c>
      <c r="H9" s="12">
        <f t="shared" si="2"/>
        <v>0</v>
      </c>
      <c r="I9" s="17" t="s">
        <v>12</v>
      </c>
    </row>
    <row r="10" ht="40" customHeight="1" spans="1:9">
      <c r="A10" s="10">
        <v>7</v>
      </c>
      <c r="B10" s="10" t="s">
        <v>13</v>
      </c>
      <c r="C10" s="10" t="str">
        <f>"时保丽"</f>
        <v>时保丽</v>
      </c>
      <c r="D10" s="13">
        <v>0</v>
      </c>
      <c r="E10" s="12">
        <f t="shared" ref="E5:E14" si="3">D10*70%</f>
        <v>0</v>
      </c>
      <c r="F10" s="11">
        <v>0</v>
      </c>
      <c r="G10" s="12">
        <f t="shared" ref="G5:G14" si="4">F10*30%</f>
        <v>0</v>
      </c>
      <c r="H10" s="12">
        <f t="shared" ref="H5:H14" si="5">E10+G10</f>
        <v>0</v>
      </c>
      <c r="I10" s="17" t="s">
        <v>12</v>
      </c>
    </row>
    <row r="11" ht="40" customHeight="1" spans="1:9">
      <c r="A11" s="10">
        <v>8</v>
      </c>
      <c r="B11" s="10" t="s">
        <v>13</v>
      </c>
      <c r="C11" s="10" t="str">
        <f>"苏团结"</f>
        <v>苏团结</v>
      </c>
      <c r="D11" s="15">
        <v>0</v>
      </c>
      <c r="E11" s="12">
        <f t="shared" si="3"/>
        <v>0</v>
      </c>
      <c r="F11" s="12">
        <v>0</v>
      </c>
      <c r="G11" s="12">
        <f t="shared" si="4"/>
        <v>0</v>
      </c>
      <c r="H11" s="12">
        <f t="shared" si="5"/>
        <v>0</v>
      </c>
      <c r="I11" s="17" t="s">
        <v>12</v>
      </c>
    </row>
    <row r="12" ht="40" customHeight="1" spans="1:9">
      <c r="A12" s="10">
        <v>9</v>
      </c>
      <c r="B12" s="10" t="s">
        <v>13</v>
      </c>
      <c r="C12" s="10" t="str">
        <f>"陈振兴"</f>
        <v>陈振兴</v>
      </c>
      <c r="D12" s="15">
        <v>0</v>
      </c>
      <c r="E12" s="12">
        <f t="shared" si="3"/>
        <v>0</v>
      </c>
      <c r="F12" s="12">
        <v>0</v>
      </c>
      <c r="G12" s="12">
        <f t="shared" si="4"/>
        <v>0</v>
      </c>
      <c r="H12" s="12">
        <f t="shared" si="5"/>
        <v>0</v>
      </c>
      <c r="I12" s="17" t="s">
        <v>12</v>
      </c>
    </row>
    <row r="13" ht="40" customHeight="1" spans="1:9">
      <c r="A13" s="10">
        <v>10</v>
      </c>
      <c r="B13" s="10" t="s">
        <v>14</v>
      </c>
      <c r="C13" s="10" t="str">
        <f>"张萌"</f>
        <v>张萌</v>
      </c>
      <c r="D13" s="15">
        <v>86.67</v>
      </c>
      <c r="E13" s="12">
        <f t="shared" si="3"/>
        <v>60.669</v>
      </c>
      <c r="F13" s="12">
        <v>84.67</v>
      </c>
      <c r="G13" s="12">
        <f t="shared" si="4"/>
        <v>25.401</v>
      </c>
      <c r="H13" s="12">
        <f t="shared" si="5"/>
        <v>86.07</v>
      </c>
      <c r="I13" s="17"/>
    </row>
    <row r="14" ht="40" customHeight="1" spans="1:9">
      <c r="A14" s="10">
        <v>11</v>
      </c>
      <c r="B14" s="10" t="s">
        <v>15</v>
      </c>
      <c r="C14" s="10" t="str">
        <f>"韩鹏宇"</f>
        <v>韩鹏宇</v>
      </c>
      <c r="D14" s="15">
        <v>86</v>
      </c>
      <c r="E14" s="12">
        <f t="shared" si="3"/>
        <v>60.2</v>
      </c>
      <c r="F14" s="12">
        <v>81.67</v>
      </c>
      <c r="G14" s="12">
        <f t="shared" si="4"/>
        <v>24.501</v>
      </c>
      <c r="H14" s="12">
        <f t="shared" si="5"/>
        <v>84.701</v>
      </c>
      <c r="I14" s="17"/>
    </row>
  </sheetData>
  <mergeCells count="2">
    <mergeCell ref="A1:I1"/>
    <mergeCell ref="A2:I2"/>
  </mergeCells>
  <printOptions horizontalCentered="1"/>
  <pageMargins left="0.0388888888888889" right="0.0388888888888889" top="0.275" bottom="0.196527777777778" header="0.196527777777778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黄毅</cp:lastModifiedBy>
  <dcterms:created xsi:type="dcterms:W3CDTF">2024-06-26T09:52:00Z</dcterms:created>
  <dcterms:modified xsi:type="dcterms:W3CDTF">2024-07-21T05:37:54Z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45BC8BE9A8434B3EBE4234A0F1351C4A_13</vt:lpwstr>
  </property>
  <property fmtid="{D5CDD505-2E9C-101B-9397-08002B2CF9AE}" pid="3" name="KSOProductBuildVer">
    <vt:lpwstr>2052-12.1.0.17468</vt:lpwstr>
  </property>
</Properties>
</file>