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39" sheetId="5" r:id="rId1"/>
  </sheets>
  <definedNames>
    <definedName name="_xlnm._FilterDatabase" localSheetId="0" hidden="1">'39'!$A$3:$XEK$3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<sst xmlns="http://schemas.openxmlformats.org/spreadsheetml/2006/main" count="46" uniqueCount="14">
  <si>
    <t>附件1：</t>
  </si>
  <si>
    <t>利辛县2024年城区幼儿园教师遴选资格复审人员名单</t>
  </si>
  <si>
    <t>序号</t>
  </si>
  <si>
    <t>岗位代码</t>
  </si>
  <si>
    <t>招聘单位</t>
  </si>
  <si>
    <t>姓名</t>
  </si>
  <si>
    <t>面试成绩</t>
  </si>
  <si>
    <t>利辛县幼儿园</t>
  </si>
  <si>
    <t>利辛县第三幼儿园</t>
  </si>
  <si>
    <t>利辛县第四幼儿园</t>
  </si>
  <si>
    <t>利辛县第五幼儿园</t>
  </si>
  <si>
    <t>利辛县第七幼儿园</t>
  </si>
  <si>
    <t>利辛县第九幼儿园</t>
  </si>
  <si>
    <t>利辛县第十幼儿园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</si>
</sst>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2"/>
  <sheetViews>
    <sheetView tabSelected="1" topLeftCell="A2" workbookViewId="0">
      <selection activeCell="J11" sqref="J11"/>
    </sheetView>
  </sheetViews>
  <sheetFormatPr defaultColWidth="9" defaultRowHeight="15" customHeight="1" outlineLevelCol="4"/>
  <cols>
    <col min="1" max="1" width="8" style="2" customWidth="1"/>
    <col min="2" max="2" width="11.25" style="1" customWidth="1"/>
    <col min="3" max="3" width="23.75" style="2" customWidth="1"/>
    <col min="4" max="4" width="12.875" style="2" customWidth="1"/>
    <col min="5" max="5" width="13" style="2" customWidth="1"/>
    <col min="6" max="16384" width="9" style="1"/>
  </cols>
  <sheetData>
    <row r="1" customHeight="1" spans="1:2">
      <c r="A1" s="2" t="s">
        <v>0</v>
      </c>
      <c r="B1" s="2"/>
    </row>
    <row r="2" s="1" customFormat="1" ht="41.1" customHeight="1" spans="1:5">
      <c r="A2" s="3" t="s">
        <v>1</v>
      </c>
      <c r="B2" s="3"/>
      <c r="C2" s="3"/>
      <c r="D2" s="3"/>
      <c r="E2" s="3"/>
    </row>
    <row r="3" s="2" customFormat="1" ht="42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s="1" customFormat="1" ht="16" customHeight="1" spans="1:5">
      <c r="A4" s="4">
        <v>1</v>
      </c>
      <c r="B4" s="5" t="str">
        <f t="shared" ref="B4:B6" si="0">"240001"</f>
        <v>240001</v>
      </c>
      <c r="C4" s="5" t="s">
        <v>7</v>
      </c>
      <c r="D4" s="5" t="str">
        <f>"李利君"</f>
        <v>李利君</v>
      </c>
      <c r="E4" s="6">
        <v>86.91</v>
      </c>
    </row>
    <row r="5" s="1" customFormat="1" ht="16" customHeight="1" spans="1:5">
      <c r="A5" s="4">
        <v>2</v>
      </c>
      <c r="B5" s="5" t="str">
        <f t="shared" si="0"/>
        <v>240001</v>
      </c>
      <c r="C5" s="5" t="s">
        <v>7</v>
      </c>
      <c r="D5" s="5" t="str">
        <f>"赵娟"</f>
        <v>赵娟</v>
      </c>
      <c r="E5" s="6">
        <v>83.16</v>
      </c>
    </row>
    <row r="6" s="1" customFormat="1" ht="16" customHeight="1" spans="1:5">
      <c r="A6" s="4">
        <v>3</v>
      </c>
      <c r="B6" s="5" t="str">
        <f t="shared" si="0"/>
        <v>240001</v>
      </c>
      <c r="C6" s="5" t="s">
        <v>7</v>
      </c>
      <c r="D6" s="5" t="str">
        <f>"杨晴晴"</f>
        <v>杨晴晴</v>
      </c>
      <c r="E6" s="6">
        <v>83.09</v>
      </c>
    </row>
    <row r="7" s="1" customFormat="1" ht="16" customHeight="1" spans="1:5">
      <c r="A7" s="4">
        <v>4</v>
      </c>
      <c r="B7" s="5" t="str">
        <f t="shared" ref="B7:B9" si="1">"240002"</f>
        <v>240002</v>
      </c>
      <c r="C7" s="5" t="s">
        <v>7</v>
      </c>
      <c r="D7" s="5" t="str">
        <f>"邵迪"</f>
        <v>邵迪</v>
      </c>
      <c r="E7" s="6">
        <v>84.22</v>
      </c>
    </row>
    <row r="8" s="1" customFormat="1" ht="16" customHeight="1" spans="1:5">
      <c r="A8" s="4">
        <v>5</v>
      </c>
      <c r="B8" s="5" t="str">
        <f t="shared" si="1"/>
        <v>240002</v>
      </c>
      <c r="C8" s="5" t="s">
        <v>7</v>
      </c>
      <c r="D8" s="5" t="str">
        <f>"夏曼利"</f>
        <v>夏曼利</v>
      </c>
      <c r="E8" s="6">
        <v>84.2</v>
      </c>
    </row>
    <row r="9" s="1" customFormat="1" ht="16" customHeight="1" spans="1:5">
      <c r="A9" s="4">
        <v>6</v>
      </c>
      <c r="B9" s="5" t="str">
        <f t="shared" si="1"/>
        <v>240002</v>
      </c>
      <c r="C9" s="5" t="s">
        <v>7</v>
      </c>
      <c r="D9" s="5" t="str">
        <f>"张梦慧"</f>
        <v>张梦慧</v>
      </c>
      <c r="E9" s="6">
        <v>82.5</v>
      </c>
    </row>
    <row r="10" s="1" customFormat="1" ht="16" customHeight="1" spans="1:5">
      <c r="A10" s="4">
        <v>7</v>
      </c>
      <c r="B10" s="5" t="str">
        <f>"240003"</f>
        <v>240003</v>
      </c>
      <c r="C10" s="5" t="s">
        <v>7</v>
      </c>
      <c r="D10" s="5" t="str">
        <f>"侯淼迪"</f>
        <v>侯淼迪</v>
      </c>
      <c r="E10" s="6">
        <v>86.57</v>
      </c>
    </row>
    <row r="11" s="1" customFormat="1" ht="16" customHeight="1" spans="1:5">
      <c r="A11" s="4">
        <v>8</v>
      </c>
      <c r="B11" s="5" t="str">
        <f>"240003"</f>
        <v>240003</v>
      </c>
      <c r="C11" s="5" t="s">
        <v>7</v>
      </c>
      <c r="D11" s="5" t="str">
        <f>"朱筱玲"</f>
        <v>朱筱玲</v>
      </c>
      <c r="E11" s="6">
        <v>79.83</v>
      </c>
    </row>
    <row r="12" s="1" customFormat="1" ht="16" customHeight="1" spans="1:5">
      <c r="A12" s="4">
        <v>9</v>
      </c>
      <c r="B12" s="5" t="str">
        <f t="shared" ref="B12:B15" si="2">"240004"</f>
        <v>240004</v>
      </c>
      <c r="C12" s="5" t="s">
        <v>7</v>
      </c>
      <c r="D12" s="5" t="str">
        <f>"李荣"</f>
        <v>李荣</v>
      </c>
      <c r="E12" s="6">
        <v>86.42</v>
      </c>
    </row>
    <row r="13" s="1" customFormat="1" ht="16" customHeight="1" spans="1:5">
      <c r="A13" s="4">
        <v>10</v>
      </c>
      <c r="B13" s="5" t="str">
        <f t="shared" si="2"/>
        <v>240004</v>
      </c>
      <c r="C13" s="5" t="s">
        <v>7</v>
      </c>
      <c r="D13" s="5" t="str">
        <f>"杨慧"</f>
        <v>杨慧</v>
      </c>
      <c r="E13" s="6">
        <v>86.02</v>
      </c>
    </row>
    <row r="14" s="1" customFormat="1" ht="16" customHeight="1" spans="1:5">
      <c r="A14" s="4">
        <v>11</v>
      </c>
      <c r="B14" s="5" t="str">
        <f t="shared" si="2"/>
        <v>240004</v>
      </c>
      <c r="C14" s="5" t="s">
        <v>7</v>
      </c>
      <c r="D14" s="5" t="str">
        <f>"张丽茹"</f>
        <v>张丽茹</v>
      </c>
      <c r="E14" s="6">
        <v>85.32</v>
      </c>
    </row>
    <row r="15" s="1" customFormat="1" ht="16" customHeight="1" spans="1:5">
      <c r="A15" s="4">
        <v>12</v>
      </c>
      <c r="B15" s="5" t="str">
        <f t="shared" si="2"/>
        <v>240004</v>
      </c>
      <c r="C15" s="5" t="s">
        <v>7</v>
      </c>
      <c r="D15" s="5" t="str">
        <f>"刘晓娟"</f>
        <v>刘晓娟</v>
      </c>
      <c r="E15" s="6">
        <v>84.24</v>
      </c>
    </row>
    <row r="16" s="1" customFormat="1" ht="16" customHeight="1" spans="1:5">
      <c r="A16" s="4">
        <v>13</v>
      </c>
      <c r="B16" s="5" t="str">
        <f>"240005"</f>
        <v>240005</v>
      </c>
      <c r="C16" s="5" t="s">
        <v>8</v>
      </c>
      <c r="D16" s="5" t="str">
        <f>"孙思雨"</f>
        <v>孙思雨</v>
      </c>
      <c r="E16" s="6">
        <v>81.53</v>
      </c>
    </row>
    <row r="17" s="1" customFormat="1" ht="16" customHeight="1" spans="1:5">
      <c r="A17" s="4">
        <v>14</v>
      </c>
      <c r="B17" s="5" t="str">
        <f t="shared" ref="B17:B20" si="3">"240006"</f>
        <v>240006</v>
      </c>
      <c r="C17" s="5" t="s">
        <v>9</v>
      </c>
      <c r="D17" s="5" t="str">
        <f>"程钰"</f>
        <v>程钰</v>
      </c>
      <c r="E17" s="6">
        <v>82.7</v>
      </c>
    </row>
    <row r="18" s="1" customFormat="1" ht="16" customHeight="1" spans="1:5">
      <c r="A18" s="4">
        <v>15</v>
      </c>
      <c r="B18" s="5" t="str">
        <f t="shared" si="3"/>
        <v>240006</v>
      </c>
      <c r="C18" s="5" t="s">
        <v>9</v>
      </c>
      <c r="D18" s="5" t="str">
        <f>"王纯"</f>
        <v>王纯</v>
      </c>
      <c r="E18" s="6">
        <v>81.82</v>
      </c>
    </row>
    <row r="19" s="1" customFormat="1" ht="16" customHeight="1" spans="1:5">
      <c r="A19" s="4">
        <v>16</v>
      </c>
      <c r="B19" s="5" t="str">
        <f t="shared" si="3"/>
        <v>240006</v>
      </c>
      <c r="C19" s="5" t="s">
        <v>9</v>
      </c>
      <c r="D19" s="5" t="str">
        <f>"张心茹"</f>
        <v>张心茹</v>
      </c>
      <c r="E19" s="6">
        <v>81.3</v>
      </c>
    </row>
    <row r="20" s="1" customFormat="1" ht="16" customHeight="1" spans="1:5">
      <c r="A20" s="4">
        <v>17</v>
      </c>
      <c r="B20" s="5" t="str">
        <f t="shared" si="3"/>
        <v>240006</v>
      </c>
      <c r="C20" s="5" t="s">
        <v>9</v>
      </c>
      <c r="D20" s="5" t="str">
        <f>"代紫玥"</f>
        <v>代紫玥</v>
      </c>
      <c r="E20" s="6">
        <v>79.5</v>
      </c>
    </row>
    <row r="21" s="1" customFormat="1" ht="16" customHeight="1" spans="1:5">
      <c r="A21" s="4">
        <v>18</v>
      </c>
      <c r="B21" s="5" t="str">
        <f>"240008"</f>
        <v>240008</v>
      </c>
      <c r="C21" s="5" t="s">
        <v>10</v>
      </c>
      <c r="D21" s="5" t="str">
        <f>"江宇"</f>
        <v>江宇</v>
      </c>
      <c r="E21" s="6">
        <v>84.86</v>
      </c>
    </row>
    <row r="22" s="1" customFormat="1" ht="16" customHeight="1" spans="1:5">
      <c r="A22" s="4">
        <v>19</v>
      </c>
      <c r="B22" s="5" t="str">
        <f t="shared" ref="B22:B24" si="4">"240010"</f>
        <v>240010</v>
      </c>
      <c r="C22" s="5" t="s">
        <v>11</v>
      </c>
      <c r="D22" s="5" t="str">
        <f>"陆真心"</f>
        <v>陆真心</v>
      </c>
      <c r="E22" s="6">
        <v>83.3</v>
      </c>
    </row>
    <row r="23" s="1" customFormat="1" ht="16" customHeight="1" spans="1:5">
      <c r="A23" s="4">
        <v>20</v>
      </c>
      <c r="B23" s="5" t="str">
        <f t="shared" si="4"/>
        <v>240010</v>
      </c>
      <c r="C23" s="5" t="s">
        <v>11</v>
      </c>
      <c r="D23" s="5" t="str">
        <f>"黄博韬"</f>
        <v>黄博韬</v>
      </c>
      <c r="E23" s="6">
        <v>81.86</v>
      </c>
    </row>
    <row r="24" s="1" customFormat="1" ht="16" customHeight="1" spans="1:5">
      <c r="A24" s="4">
        <v>21</v>
      </c>
      <c r="B24" s="5" t="str">
        <f t="shared" si="4"/>
        <v>240010</v>
      </c>
      <c r="C24" s="5" t="s">
        <v>11</v>
      </c>
      <c r="D24" s="5" t="str">
        <f>"纪莉"</f>
        <v>纪莉</v>
      </c>
      <c r="E24" s="6">
        <v>75.26</v>
      </c>
    </row>
    <row r="25" s="1" customFormat="1" ht="16" customHeight="1" spans="1:5">
      <c r="A25" s="4">
        <v>22</v>
      </c>
      <c r="B25" s="5" t="str">
        <f>"240011"</f>
        <v>240011</v>
      </c>
      <c r="C25" s="5" t="s">
        <v>11</v>
      </c>
      <c r="D25" s="5" t="str">
        <f>"王伟灏"</f>
        <v>王伟灏</v>
      </c>
      <c r="E25" s="6">
        <v>80.14</v>
      </c>
    </row>
    <row r="26" s="1" customFormat="1" ht="16" customHeight="1" spans="1:5">
      <c r="A26" s="4">
        <v>23</v>
      </c>
      <c r="B26" s="5" t="str">
        <f>"240011"</f>
        <v>240011</v>
      </c>
      <c r="C26" s="5" t="s">
        <v>11</v>
      </c>
      <c r="D26" s="5" t="str">
        <f>"马仕萍"</f>
        <v>马仕萍</v>
      </c>
      <c r="E26" s="6">
        <v>71.2</v>
      </c>
    </row>
    <row r="27" s="1" customFormat="1" ht="16" customHeight="1" spans="1:5">
      <c r="A27" s="4">
        <v>24</v>
      </c>
      <c r="B27" s="5" t="str">
        <f>"240013"</f>
        <v>240013</v>
      </c>
      <c r="C27" s="5" t="s">
        <v>12</v>
      </c>
      <c r="D27" s="5" t="str">
        <f>"马情"</f>
        <v>马情</v>
      </c>
      <c r="E27" s="6">
        <v>81.56</v>
      </c>
    </row>
    <row r="28" s="1" customFormat="1" ht="16" customHeight="1" spans="1:5">
      <c r="A28" s="4">
        <v>25</v>
      </c>
      <c r="B28" s="5" t="str">
        <f>"240013"</f>
        <v>240013</v>
      </c>
      <c r="C28" s="5" t="s">
        <v>12</v>
      </c>
      <c r="D28" s="5" t="str">
        <f>"李鑫宇"</f>
        <v>李鑫宇</v>
      </c>
      <c r="E28" s="6">
        <v>81.56</v>
      </c>
    </row>
    <row r="29" s="1" customFormat="1" ht="16" customHeight="1" spans="1:5">
      <c r="A29" s="4">
        <v>26</v>
      </c>
      <c r="B29" s="5" t="str">
        <f t="shared" ref="B29:B32" si="5">"240012"</f>
        <v>240012</v>
      </c>
      <c r="C29" s="5" t="s">
        <v>11</v>
      </c>
      <c r="D29" s="5" t="str">
        <f>"李梦雪"</f>
        <v>李梦雪</v>
      </c>
      <c r="E29" s="6">
        <v>86.2</v>
      </c>
    </row>
    <row r="30" s="1" customFormat="1" ht="16" customHeight="1" spans="1:5">
      <c r="A30" s="4">
        <v>27</v>
      </c>
      <c r="B30" s="5" t="str">
        <f t="shared" si="5"/>
        <v>240012</v>
      </c>
      <c r="C30" s="5" t="s">
        <v>11</v>
      </c>
      <c r="D30" s="5" t="str">
        <f>"孙珍珠"</f>
        <v>孙珍珠</v>
      </c>
      <c r="E30" s="6">
        <v>82.7</v>
      </c>
    </row>
    <row r="31" s="1" customFormat="1" ht="16" customHeight="1" spans="1:5">
      <c r="A31" s="4">
        <v>28</v>
      </c>
      <c r="B31" s="5" t="str">
        <f t="shared" si="5"/>
        <v>240012</v>
      </c>
      <c r="C31" s="5" t="s">
        <v>11</v>
      </c>
      <c r="D31" s="5" t="str">
        <f>"王娜"</f>
        <v>王娜</v>
      </c>
      <c r="E31" s="6">
        <v>81.14</v>
      </c>
    </row>
    <row r="32" s="1" customFormat="1" ht="16" customHeight="1" spans="1:5">
      <c r="A32" s="4">
        <v>29</v>
      </c>
      <c r="B32" s="5" t="str">
        <f t="shared" si="5"/>
        <v>240012</v>
      </c>
      <c r="C32" s="5" t="s">
        <v>11</v>
      </c>
      <c r="D32" s="5" t="str">
        <f>"孙娜"</f>
        <v>孙娜</v>
      </c>
      <c r="E32" s="6">
        <v>77.3</v>
      </c>
    </row>
    <row r="33" s="1" customFormat="1" ht="16" customHeight="1" spans="1:5">
      <c r="A33" s="4">
        <v>30</v>
      </c>
      <c r="B33" s="5" t="str">
        <f t="shared" ref="B33:B37" si="6">"240014"</f>
        <v>240014</v>
      </c>
      <c r="C33" s="5" t="s">
        <v>13</v>
      </c>
      <c r="D33" s="5" t="str">
        <f>"赵欣冉"</f>
        <v>赵欣冉</v>
      </c>
      <c r="E33" s="6">
        <v>87.9</v>
      </c>
    </row>
    <row r="34" s="1" customFormat="1" ht="16" customHeight="1" spans="1:5">
      <c r="A34" s="4">
        <v>31</v>
      </c>
      <c r="B34" s="5" t="str">
        <f t="shared" si="6"/>
        <v>240014</v>
      </c>
      <c r="C34" s="5" t="s">
        <v>13</v>
      </c>
      <c r="D34" s="5" t="str">
        <f>"张梦慧"</f>
        <v>张梦慧</v>
      </c>
      <c r="E34" s="6">
        <v>87.4</v>
      </c>
    </row>
    <row r="35" s="1" customFormat="1" ht="16" customHeight="1" spans="1:5">
      <c r="A35" s="4">
        <v>32</v>
      </c>
      <c r="B35" s="5" t="str">
        <f t="shared" si="6"/>
        <v>240014</v>
      </c>
      <c r="C35" s="5" t="s">
        <v>13</v>
      </c>
      <c r="D35" s="5" t="str">
        <f>"孙娜"</f>
        <v>孙娜</v>
      </c>
      <c r="E35" s="6">
        <v>85.5</v>
      </c>
    </row>
    <row r="36" s="1" customFormat="1" ht="16" customHeight="1" spans="1:5">
      <c r="A36" s="4">
        <v>33</v>
      </c>
      <c r="B36" s="5" t="str">
        <f t="shared" si="6"/>
        <v>240014</v>
      </c>
      <c r="C36" s="5" t="s">
        <v>13</v>
      </c>
      <c r="D36" s="5" t="str">
        <f>"段莉莉"</f>
        <v>段莉莉</v>
      </c>
      <c r="E36" s="6">
        <v>81.66</v>
      </c>
    </row>
    <row r="37" s="1" customFormat="1" ht="16" customHeight="1" spans="1:5">
      <c r="A37" s="4">
        <v>34</v>
      </c>
      <c r="B37" s="5" t="str">
        <f t="shared" si="6"/>
        <v>240014</v>
      </c>
      <c r="C37" s="5" t="s">
        <v>13</v>
      </c>
      <c r="D37" s="5" t="str">
        <f>"刘亚茹"</f>
        <v>刘亚茹</v>
      </c>
      <c r="E37" s="6">
        <v>80.1</v>
      </c>
    </row>
    <row r="38" s="1" customFormat="1" ht="16" customHeight="1" spans="1:5">
      <c r="A38" s="4">
        <v>35</v>
      </c>
      <c r="B38" s="5" t="str">
        <f>"240015"</f>
        <v>240015</v>
      </c>
      <c r="C38" s="5" t="s">
        <v>13</v>
      </c>
      <c r="D38" s="5" t="str">
        <f>"闫翩翩"</f>
        <v>闫翩翩</v>
      </c>
      <c r="E38" s="6">
        <v>84.62</v>
      </c>
    </row>
    <row r="39" s="1" customFormat="1" ht="16" customHeight="1" spans="1:5">
      <c r="A39" s="4">
        <v>36</v>
      </c>
      <c r="B39" s="5" t="str">
        <f t="shared" ref="B39:B42" si="7">"240016"</f>
        <v>240016</v>
      </c>
      <c r="C39" s="5" t="s">
        <v>13</v>
      </c>
      <c r="D39" s="5" t="str">
        <f>"杨慧珠"</f>
        <v>杨慧珠</v>
      </c>
      <c r="E39" s="6">
        <v>88.3</v>
      </c>
    </row>
    <row r="40" s="1" customFormat="1" ht="16" customHeight="1" spans="1:5">
      <c r="A40" s="4">
        <v>37</v>
      </c>
      <c r="B40" s="5" t="str">
        <f t="shared" si="7"/>
        <v>240016</v>
      </c>
      <c r="C40" s="5" t="s">
        <v>13</v>
      </c>
      <c r="D40" s="5" t="str">
        <f>"武梦奇"</f>
        <v>武梦奇</v>
      </c>
      <c r="E40" s="6">
        <v>84.2</v>
      </c>
    </row>
    <row r="41" s="1" customFormat="1" ht="16" customHeight="1" spans="1:5">
      <c r="A41" s="4">
        <v>38</v>
      </c>
      <c r="B41" s="5" t="str">
        <f t="shared" si="7"/>
        <v>240016</v>
      </c>
      <c r="C41" s="5" t="s">
        <v>13</v>
      </c>
      <c r="D41" s="5" t="str">
        <f>"郭倩倩"</f>
        <v>郭倩倩</v>
      </c>
      <c r="E41" s="6">
        <v>82.6</v>
      </c>
    </row>
    <row r="42" s="1" customFormat="1" ht="16" customHeight="1" spans="1:5">
      <c r="A42" s="4">
        <v>39</v>
      </c>
      <c r="B42" s="5" t="str">
        <f t="shared" si="7"/>
        <v>240016</v>
      </c>
      <c r="C42" s="5" t="s">
        <v>13</v>
      </c>
      <c r="D42" s="5" t="str">
        <f>"邱爽"</f>
        <v>邱爽</v>
      </c>
      <c r="E42" s="6">
        <v>77.4</v>
      </c>
    </row>
    <row r="43" s="1" customFormat="1" customHeight="1" spans="1:5">
      <c r="A43" s="2"/>
      <c r="C43" s="2"/>
      <c r="D43" s="2"/>
      <c r="E43" s="2"/>
    </row>
    <row r="44" s="1" customFormat="1" customHeight="1" spans="1:5">
      <c r="A44" s="2"/>
      <c r="C44" s="2"/>
      <c r="D44" s="2"/>
      <c r="E44" s="2"/>
    </row>
    <row r="45" s="1" customFormat="1" customHeight="1" spans="1:5">
      <c r="A45" s="2"/>
      <c r="C45" s="2"/>
      <c r="D45" s="2"/>
      <c r="E45" s="2"/>
    </row>
    <row r="46" s="1" customFormat="1" customHeight="1" spans="1:5">
      <c r="A46" s="2"/>
      <c r="C46" s="2"/>
      <c r="D46" s="2"/>
      <c r="E46" s="2"/>
    </row>
    <row r="47" s="1" customFormat="1" customHeight="1" spans="1:5">
      <c r="A47" s="2"/>
      <c r="C47" s="2"/>
      <c r="D47" s="2"/>
      <c r="E47" s="2"/>
    </row>
    <row r="48" s="1" customFormat="1" customHeight="1" spans="1:5">
      <c r="A48" s="2"/>
      <c r="C48" s="2"/>
      <c r="D48" s="2"/>
      <c r="E48" s="2"/>
    </row>
    <row r="49" s="1" customFormat="1" customHeight="1" spans="1:5">
      <c r="A49" s="2"/>
      <c r="C49" s="2"/>
      <c r="D49" s="2"/>
      <c r="E49" s="2"/>
    </row>
    <row r="50" s="1" customFormat="1" customHeight="1" spans="1:5">
      <c r="A50" s="2"/>
      <c r="C50" s="2"/>
      <c r="D50" s="2"/>
      <c r="E50" s="2"/>
    </row>
    <row r="51" s="1" customFormat="1" customHeight="1" spans="1:5">
      <c r="A51" s="2"/>
      <c r="C51" s="2"/>
      <c r="D51" s="2"/>
      <c r="E51" s="2"/>
    </row>
    <row r="52" s="1" customFormat="1" customHeight="1" spans="1:5">
      <c r="A52" s="2"/>
      <c r="C52" s="2"/>
      <c r="D52" s="2"/>
      <c r="E52" s="2"/>
    </row>
  </sheetData>
  <sortState ref="A4:P272">
    <sortCondition ref="D4:D272"/>
  </sortState>
  <mergeCells count="2">
    <mergeCell ref="A1:B1"/>
    <mergeCell ref="A2:E2"/>
  </mergeCells>
  <printOptions horizontalCentered="1"/>
  <pageMargins left="0.161111111111111" right="0.161111111111111" top="0.60625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BZB</dc:creator>
  <cp:lastModifiedBy>lenovo</cp:lastModifiedBy>
  <dcterms:created xsi:type="dcterms:W3CDTF">2020-12-16T09:27:00Z</dcterms:created>
  <dcterms:modified xsi:type="dcterms:W3CDTF">2024-08-06T06:49:29Z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30CCEBA159AC41399BE171A55BBD09D2</vt:lpwstr>
  </property>
  <property fmtid="{D5CDD505-2E9C-101B-9397-08002B2CF9AE}" pid="4" name="KSOReadingLayout">
    <vt:bool>true</vt:bool>
  </property>
</Properties>
</file>