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1" r:id="rId1"/>
  </sheets>
  <definedNames>
    <definedName name="_xlnm._FilterDatabase" localSheetId="0" hidden="1">表1!$A$1:$E$120</definedName>
    <definedName name="_xlnm.Print_Titles" localSheetId="0">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<sst xmlns="http://schemas.openxmlformats.org/spreadsheetml/2006/main" count="128" uniqueCount="12">
  <si>
    <t>2024年度萧县中小学新任教师公开招聘体检结果</t>
  </si>
  <si>
    <t>序号</t>
  </si>
  <si>
    <t>职位代码</t>
  </si>
  <si>
    <t>准考证号</t>
  </si>
  <si>
    <t>体检结果</t>
  </si>
  <si>
    <t>备注</t>
  </si>
  <si>
    <t>合格</t>
  </si>
  <si>
    <t>放弃</t>
  </si>
  <si>
    <t>20240317</t>
  </si>
  <si>
    <t>2420210912</t>
  </si>
  <si>
    <t>20240320</t>
  </si>
  <si>
    <t>2420311824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</si>
</sst>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0"/>
  <sheetViews>
    <sheetView tabSelected="1" workbookViewId="0">
      <selection activeCell="E38" sqref="E38:E116"/>
    </sheetView>
  </sheetViews>
  <sheetFormatPr defaultColWidth="8.875" defaultRowHeight="13.5" outlineLevelCol="4"/>
  <cols>
    <col min="1" max="1" width="6" style="3" customWidth="1"/>
    <col min="2" max="2" width="15.625" style="4" customWidth="1"/>
    <col min="3" max="3" width="15.75" style="4" customWidth="1"/>
    <col min="4" max="4" width="15.5" style="4" customWidth="1"/>
    <col min="5" max="5" width="16.5" style="5" customWidth="1"/>
    <col min="6" max="16384" width="8.875" style="3"/>
  </cols>
  <sheetData>
    <row r="1" s="1" customFormat="1" ht="29.25" customHeight="1" spans="1:5">
      <c r="A1" s="6" t="s">
        <v>0</v>
      </c>
      <c r="B1" s="6"/>
      <c r="C1" s="6"/>
      <c r="D1" s="6"/>
      <c r="E1" s="6"/>
    </row>
    <row r="2" ht="28.5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pans="1:5">
      <c r="A3" s="7">
        <v>1</v>
      </c>
      <c r="B3" s="10" t="str">
        <f t="shared" ref="B3:B13" si="0">"20240301"</f>
        <v>20240301</v>
      </c>
      <c r="C3" s="7" t="str">
        <f>"2410100530"</f>
        <v>2410100530</v>
      </c>
      <c r="D3" s="7" t="s">
        <v>6</v>
      </c>
      <c r="E3" s="7"/>
    </row>
    <row r="4" spans="1:5">
      <c r="A4" s="7">
        <v>2</v>
      </c>
      <c r="B4" s="10" t="str">
        <f t="shared" si="0"/>
        <v>20240301</v>
      </c>
      <c r="C4" s="7" t="str">
        <f>"2410103611"</f>
        <v>2410103611</v>
      </c>
      <c r="D4" s="7" t="s">
        <v>6</v>
      </c>
      <c r="E4" s="7"/>
    </row>
    <row r="5" spans="1:5">
      <c r="A5" s="7">
        <v>3</v>
      </c>
      <c r="B5" s="10" t="str">
        <f t="shared" si="0"/>
        <v>20240301</v>
      </c>
      <c r="C5" s="7" t="str">
        <f>"2410101805"</f>
        <v>2410101805</v>
      </c>
      <c r="D5" s="7" t="s">
        <v>6</v>
      </c>
      <c r="E5" s="7"/>
    </row>
    <row r="6" spans="1:5">
      <c r="A6" s="7">
        <v>4</v>
      </c>
      <c r="B6" s="10" t="str">
        <f t="shared" si="0"/>
        <v>20240301</v>
      </c>
      <c r="C6" s="7" t="str">
        <f>"2410103623"</f>
        <v>2410103623</v>
      </c>
      <c r="D6" s="7" t="s">
        <v>6</v>
      </c>
      <c r="E6" s="7"/>
    </row>
    <row r="7" spans="1:5">
      <c r="A7" s="7">
        <v>5</v>
      </c>
      <c r="B7" s="10" t="str">
        <f t="shared" si="0"/>
        <v>20240301</v>
      </c>
      <c r="C7" s="7" t="str">
        <f>"2410103103"</f>
        <v>2410103103</v>
      </c>
      <c r="D7" s="7" t="s">
        <v>6</v>
      </c>
      <c r="E7" s="7"/>
    </row>
    <row r="8" spans="1:5">
      <c r="A8" s="7">
        <v>6</v>
      </c>
      <c r="B8" s="10" t="str">
        <f t="shared" si="0"/>
        <v>20240301</v>
      </c>
      <c r="C8" s="7" t="str">
        <f>"2410100820"</f>
        <v>2410100820</v>
      </c>
      <c r="D8" s="7" t="s">
        <v>6</v>
      </c>
      <c r="E8" s="7"/>
    </row>
    <row r="9" spans="1:5">
      <c r="A9" s="7">
        <v>7</v>
      </c>
      <c r="B9" s="10" t="str">
        <f t="shared" si="0"/>
        <v>20240301</v>
      </c>
      <c r="C9" s="7" t="str">
        <f>"2410102816"</f>
        <v>2410102816</v>
      </c>
      <c r="D9" s="7" t="s">
        <v>6</v>
      </c>
      <c r="E9" s="7"/>
    </row>
    <row r="10" spans="1:5">
      <c r="A10" s="7">
        <v>8</v>
      </c>
      <c r="B10" s="10" t="str">
        <f t="shared" si="0"/>
        <v>20240301</v>
      </c>
      <c r="C10" s="7" t="str">
        <f>"2410104004"</f>
        <v>2410104004</v>
      </c>
      <c r="D10" s="7" t="s">
        <v>6</v>
      </c>
      <c r="E10" s="7"/>
    </row>
    <row r="11" spans="1:5">
      <c r="A11" s="7">
        <v>9</v>
      </c>
      <c r="B11" s="10" t="str">
        <f t="shared" si="0"/>
        <v>20240301</v>
      </c>
      <c r="C11" s="7" t="str">
        <f>"2410103705"</f>
        <v>2410103705</v>
      </c>
      <c r="D11" s="7" t="s">
        <v>6</v>
      </c>
      <c r="E11" s="7"/>
    </row>
    <row r="12" spans="1:5">
      <c r="A12" s="7">
        <v>10</v>
      </c>
      <c r="B12" s="10" t="str">
        <f t="shared" si="0"/>
        <v>20240301</v>
      </c>
      <c r="C12" s="7" t="str">
        <f>"2410101417"</f>
        <v>2410101417</v>
      </c>
      <c r="D12" s="7" t="s">
        <v>6</v>
      </c>
      <c r="E12" s="7"/>
    </row>
    <row r="13" spans="1:5">
      <c r="A13" s="7">
        <v>11</v>
      </c>
      <c r="B13" s="10" t="str">
        <f t="shared" si="0"/>
        <v>20240301</v>
      </c>
      <c r="C13" s="7" t="str">
        <f>"2410100315"</f>
        <v>2410100315</v>
      </c>
      <c r="D13" s="7" t="s">
        <v>6</v>
      </c>
      <c r="E13" s="7"/>
    </row>
    <row r="14" spans="1:5">
      <c r="A14" s="7">
        <v>12</v>
      </c>
      <c r="B14" s="10" t="str">
        <f t="shared" ref="B14:B23" si="1">"20240302"</f>
        <v>20240302</v>
      </c>
      <c r="C14" s="7" t="str">
        <f>"2410106917"</f>
        <v>2410106917</v>
      </c>
      <c r="D14" s="7" t="s">
        <v>6</v>
      </c>
      <c r="E14" s="7"/>
    </row>
    <row r="15" spans="1:5">
      <c r="A15" s="7">
        <v>13</v>
      </c>
      <c r="B15" s="10" t="str">
        <f t="shared" si="1"/>
        <v>20240302</v>
      </c>
      <c r="C15" s="7" t="str">
        <f>"2410106418"</f>
        <v>2410106418</v>
      </c>
      <c r="D15" s="7" t="s">
        <v>6</v>
      </c>
      <c r="E15" s="7"/>
    </row>
    <row r="16" spans="1:5">
      <c r="A16" s="7">
        <v>14</v>
      </c>
      <c r="B16" s="10" t="str">
        <f t="shared" si="1"/>
        <v>20240302</v>
      </c>
      <c r="C16" s="7" t="str">
        <f>"2410106303"</f>
        <v>2410106303</v>
      </c>
      <c r="D16" s="7" t="s">
        <v>6</v>
      </c>
      <c r="E16" s="7"/>
    </row>
    <row r="17" spans="1:5">
      <c r="A17" s="7">
        <v>15</v>
      </c>
      <c r="B17" s="10" t="str">
        <f t="shared" si="1"/>
        <v>20240302</v>
      </c>
      <c r="C17" s="7" t="str">
        <f>"2410105502"</f>
        <v>2410105502</v>
      </c>
      <c r="D17" s="7" t="s">
        <v>6</v>
      </c>
      <c r="E17" s="7"/>
    </row>
    <row r="18" spans="1:5">
      <c r="A18" s="7">
        <v>16</v>
      </c>
      <c r="B18" s="10" t="str">
        <f t="shared" si="1"/>
        <v>20240302</v>
      </c>
      <c r="C18" s="7" t="str">
        <f>"2410106426"</f>
        <v>2410106426</v>
      </c>
      <c r="D18" s="7" t="s">
        <v>6</v>
      </c>
      <c r="E18" s="7"/>
    </row>
    <row r="19" spans="1:5">
      <c r="A19" s="7">
        <v>17</v>
      </c>
      <c r="B19" s="10" t="str">
        <f t="shared" si="1"/>
        <v>20240302</v>
      </c>
      <c r="C19" s="7" t="str">
        <f>"2410106116"</f>
        <v>2410106116</v>
      </c>
      <c r="D19" s="7" t="s">
        <v>6</v>
      </c>
      <c r="E19" s="7"/>
    </row>
    <row r="20" spans="1:5">
      <c r="A20" s="7">
        <v>18</v>
      </c>
      <c r="B20" s="10" t="str">
        <f t="shared" si="1"/>
        <v>20240302</v>
      </c>
      <c r="C20" s="7" t="str">
        <f>"2410107124"</f>
        <v>2410107124</v>
      </c>
      <c r="D20" s="7" t="s">
        <v>6</v>
      </c>
      <c r="E20" s="7"/>
    </row>
    <row r="21" spans="1:5">
      <c r="A21" s="7">
        <v>19</v>
      </c>
      <c r="B21" s="10" t="str">
        <f t="shared" si="1"/>
        <v>20240302</v>
      </c>
      <c r="C21" s="7" t="str">
        <f>"2410105712"</f>
        <v>2410105712</v>
      </c>
      <c r="D21" s="7" t="s">
        <v>6</v>
      </c>
      <c r="E21" s="7"/>
    </row>
    <row r="22" spans="1:5">
      <c r="A22" s="7">
        <v>20</v>
      </c>
      <c r="B22" s="10" t="str">
        <f t="shared" si="1"/>
        <v>20240302</v>
      </c>
      <c r="C22" s="7" t="str">
        <f>"2410105607"</f>
        <v>2410105607</v>
      </c>
      <c r="D22" s="7" t="s">
        <v>6</v>
      </c>
      <c r="E22" s="7"/>
    </row>
    <row r="23" spans="1:5">
      <c r="A23" s="7">
        <v>21</v>
      </c>
      <c r="B23" s="10" t="str">
        <f t="shared" si="1"/>
        <v>20240302</v>
      </c>
      <c r="C23" s="7" t="str">
        <f>"2410107011"</f>
        <v>2410107011</v>
      </c>
      <c r="D23" s="7" t="s">
        <v>6</v>
      </c>
      <c r="E23" s="7"/>
    </row>
    <row r="24" spans="1:5">
      <c r="A24" s="7">
        <v>22</v>
      </c>
      <c r="B24" s="10" t="str">
        <f t="shared" ref="B24:B26" si="2">"20240303"</f>
        <v>20240303</v>
      </c>
      <c r="C24" s="7" t="str">
        <f>"2410208909"</f>
        <v>2410208909</v>
      </c>
      <c r="D24" s="7" t="s">
        <v>6</v>
      </c>
      <c r="E24" s="7"/>
    </row>
    <row r="25" spans="1:5">
      <c r="A25" s="7">
        <v>23</v>
      </c>
      <c r="B25" s="10" t="str">
        <f t="shared" si="2"/>
        <v>20240303</v>
      </c>
      <c r="C25" s="7" t="str">
        <f>"2410108502"</f>
        <v>2410108502</v>
      </c>
      <c r="D25" s="7" t="s">
        <v>6</v>
      </c>
      <c r="E25" s="7"/>
    </row>
    <row r="26" spans="1:5">
      <c r="A26" s="7">
        <v>24</v>
      </c>
      <c r="B26" s="10" t="str">
        <f t="shared" si="2"/>
        <v>20240303</v>
      </c>
      <c r="C26" s="7" t="str">
        <f>"2410208930"</f>
        <v>2410208930</v>
      </c>
      <c r="D26" s="7" t="s">
        <v>6</v>
      </c>
      <c r="E26" s="7"/>
    </row>
    <row r="27" spans="1:5">
      <c r="A27" s="7">
        <v>25</v>
      </c>
      <c r="B27" s="10" t="str">
        <f>"20240304"</f>
        <v>20240304</v>
      </c>
      <c r="C27" s="7" t="str">
        <f>"2410209301"</f>
        <v>2410209301</v>
      </c>
      <c r="D27" s="7" t="s">
        <v>6</v>
      </c>
      <c r="E27" s="7"/>
    </row>
    <row r="28" spans="1:5">
      <c r="A28" s="7">
        <v>26</v>
      </c>
      <c r="B28" s="10" t="str">
        <f>"20240304"</f>
        <v>20240304</v>
      </c>
      <c r="C28" s="7" t="str">
        <f>"2410209511"</f>
        <v>2410209511</v>
      </c>
      <c r="D28" s="7" t="s">
        <v>6</v>
      </c>
      <c r="E28" s="7"/>
    </row>
    <row r="29" spans="1:5">
      <c r="A29" s="7">
        <v>27</v>
      </c>
      <c r="B29" s="10" t="str">
        <f t="shared" ref="B29:B32" si="3">"20240305"</f>
        <v>20240305</v>
      </c>
      <c r="C29" s="7" t="str">
        <f>"2410210205"</f>
        <v>2410210205</v>
      </c>
      <c r="D29" s="7" t="s">
        <v>6</v>
      </c>
      <c r="E29" s="7"/>
    </row>
    <row r="30" spans="1:5">
      <c r="A30" s="7">
        <v>28</v>
      </c>
      <c r="B30" s="10" t="str">
        <f t="shared" si="3"/>
        <v>20240305</v>
      </c>
      <c r="C30" s="7" t="str">
        <f>"2410209805"</f>
        <v>2410209805</v>
      </c>
      <c r="D30" s="7" t="s">
        <v>6</v>
      </c>
      <c r="E30" s="7"/>
    </row>
    <row r="31" spans="1:5">
      <c r="A31" s="7">
        <v>29</v>
      </c>
      <c r="B31" s="10" t="str">
        <f t="shared" si="3"/>
        <v>20240305</v>
      </c>
      <c r="C31" s="7" t="str">
        <f>"2410210017"</f>
        <v>2410210017</v>
      </c>
      <c r="D31" s="7" t="s">
        <v>6</v>
      </c>
      <c r="E31" s="7"/>
    </row>
    <row r="32" spans="1:5">
      <c r="A32" s="7">
        <v>30</v>
      </c>
      <c r="B32" s="10" t="str">
        <f t="shared" si="3"/>
        <v>20240305</v>
      </c>
      <c r="C32" s="7" t="str">
        <f>"2410210419"</f>
        <v>2410210419</v>
      </c>
      <c r="D32" s="7" t="s">
        <v>6</v>
      </c>
      <c r="E32" s="7"/>
    </row>
    <row r="33" spans="1:5">
      <c r="A33" s="7">
        <v>31</v>
      </c>
      <c r="B33" s="10" t="str">
        <f t="shared" ref="B33:B41" si="4">"20240306"</f>
        <v>20240306</v>
      </c>
      <c r="C33" s="7" t="str">
        <f>"2420101412"</f>
        <v>2420101412</v>
      </c>
      <c r="D33" s="7" t="s">
        <v>6</v>
      </c>
      <c r="E33" s="7"/>
    </row>
    <row r="34" spans="1:5">
      <c r="A34" s="7">
        <v>32</v>
      </c>
      <c r="B34" s="10" t="str">
        <f t="shared" si="4"/>
        <v>20240306</v>
      </c>
      <c r="C34" s="7" t="str">
        <f>"2420100215"</f>
        <v>2420100215</v>
      </c>
      <c r="D34" s="7" t="s">
        <v>6</v>
      </c>
      <c r="E34" s="7"/>
    </row>
    <row r="35" spans="1:5">
      <c r="A35" s="7">
        <v>33</v>
      </c>
      <c r="B35" s="10" t="str">
        <f t="shared" si="4"/>
        <v>20240306</v>
      </c>
      <c r="C35" s="7" t="str">
        <f>"2420100111"</f>
        <v>2420100111</v>
      </c>
      <c r="D35" s="7" t="s">
        <v>6</v>
      </c>
      <c r="E35" s="7"/>
    </row>
    <row r="36" spans="1:5">
      <c r="A36" s="7">
        <v>34</v>
      </c>
      <c r="B36" s="10" t="str">
        <f t="shared" si="4"/>
        <v>20240306</v>
      </c>
      <c r="C36" s="7" t="str">
        <f>"2420101405"</f>
        <v>2420101405</v>
      </c>
      <c r="D36" s="7" t="s">
        <v>6</v>
      </c>
      <c r="E36" s="7"/>
    </row>
    <row r="37" spans="1:5">
      <c r="A37" s="7">
        <v>35</v>
      </c>
      <c r="B37" s="10" t="str">
        <f t="shared" si="4"/>
        <v>20240306</v>
      </c>
      <c r="C37" s="7" t="str">
        <f>"2420101511"</f>
        <v>2420101511</v>
      </c>
      <c r="D37" s="7" t="s">
        <v>6</v>
      </c>
      <c r="E37" s="7"/>
    </row>
    <row r="38" spans="1:5">
      <c r="A38" s="7">
        <v>36</v>
      </c>
      <c r="B38" s="10" t="str">
        <f t="shared" si="4"/>
        <v>20240306</v>
      </c>
      <c r="C38" s="7" t="str">
        <f>"2420100926"</f>
        <v>2420100926</v>
      </c>
      <c r="D38" s="7"/>
      <c r="E38" s="7" t="s">
        <v>7</v>
      </c>
    </row>
    <row r="39" spans="1:5">
      <c r="A39" s="7">
        <v>37</v>
      </c>
      <c r="B39" s="10" t="str">
        <f t="shared" si="4"/>
        <v>20240306</v>
      </c>
      <c r="C39" s="7" t="str">
        <f>"2420100730"</f>
        <v>2420100730</v>
      </c>
      <c r="D39" s="7" t="s">
        <v>6</v>
      </c>
      <c r="E39" s="7"/>
    </row>
    <row r="40" spans="1:5">
      <c r="A40" s="7">
        <v>38</v>
      </c>
      <c r="B40" s="10" t="str">
        <f t="shared" si="4"/>
        <v>20240306</v>
      </c>
      <c r="C40" s="7" t="str">
        <f>"2420100813"</f>
        <v>2420100813</v>
      </c>
      <c r="D40" s="7" t="s">
        <v>6</v>
      </c>
      <c r="E40" s="7"/>
    </row>
    <row r="41" spans="1:5">
      <c r="A41" s="7">
        <v>39</v>
      </c>
      <c r="B41" s="10" t="str">
        <f t="shared" si="4"/>
        <v>20240306</v>
      </c>
      <c r="C41" s="7" t="str">
        <f>"2420101105"</f>
        <v>2420101105</v>
      </c>
      <c r="D41" s="7" t="s">
        <v>6</v>
      </c>
      <c r="E41" s="7"/>
    </row>
    <row r="42" spans="1:5">
      <c r="A42" s="7">
        <v>40</v>
      </c>
      <c r="B42" s="10" t="str">
        <f t="shared" ref="B42:B50" si="5">"20240307"</f>
        <v>20240307</v>
      </c>
      <c r="C42" s="7" t="str">
        <f>"2420101519"</f>
        <v>2420101519</v>
      </c>
      <c r="D42" s="7" t="s">
        <v>6</v>
      </c>
      <c r="E42" s="7"/>
    </row>
    <row r="43" spans="1:5">
      <c r="A43" s="7">
        <v>41</v>
      </c>
      <c r="B43" s="10" t="str">
        <f t="shared" si="5"/>
        <v>20240307</v>
      </c>
      <c r="C43" s="7" t="str">
        <f>"2420101922"</f>
        <v>2420101922</v>
      </c>
      <c r="D43" s="7" t="s">
        <v>6</v>
      </c>
      <c r="E43" s="7"/>
    </row>
    <row r="44" spans="1:5">
      <c r="A44" s="7">
        <v>42</v>
      </c>
      <c r="B44" s="10" t="str">
        <f t="shared" si="5"/>
        <v>20240307</v>
      </c>
      <c r="C44" s="7" t="str">
        <f>"2420102125"</f>
        <v>2420102125</v>
      </c>
      <c r="D44" s="7" t="s">
        <v>6</v>
      </c>
      <c r="E44" s="7"/>
    </row>
    <row r="45" spans="1:5">
      <c r="A45" s="7">
        <v>43</v>
      </c>
      <c r="B45" s="10" t="str">
        <f t="shared" si="5"/>
        <v>20240307</v>
      </c>
      <c r="C45" s="7" t="str">
        <f>"2420102029"</f>
        <v>2420102029</v>
      </c>
      <c r="D45" s="7" t="s">
        <v>6</v>
      </c>
      <c r="E45" s="7"/>
    </row>
    <row r="46" spans="1:5">
      <c r="A46" s="7">
        <v>44</v>
      </c>
      <c r="B46" s="10" t="str">
        <f t="shared" si="5"/>
        <v>20240307</v>
      </c>
      <c r="C46" s="7" t="str">
        <f>"2420101725"</f>
        <v>2420101725</v>
      </c>
      <c r="D46" s="7" t="s">
        <v>6</v>
      </c>
      <c r="E46" s="7"/>
    </row>
    <row r="47" spans="1:5">
      <c r="A47" s="7">
        <v>45</v>
      </c>
      <c r="B47" s="10" t="str">
        <f t="shared" si="5"/>
        <v>20240307</v>
      </c>
      <c r="C47" s="7" t="str">
        <f>"2420102021"</f>
        <v>2420102021</v>
      </c>
      <c r="D47" s="7" t="s">
        <v>6</v>
      </c>
      <c r="E47" s="7"/>
    </row>
    <row r="48" spans="1:5">
      <c r="A48" s="7">
        <v>46</v>
      </c>
      <c r="B48" s="10" t="str">
        <f t="shared" si="5"/>
        <v>20240307</v>
      </c>
      <c r="C48" s="7" t="str">
        <f>"2420101802"</f>
        <v>2420101802</v>
      </c>
      <c r="D48" s="7" t="s">
        <v>6</v>
      </c>
      <c r="E48" s="7"/>
    </row>
    <row r="49" spans="1:5">
      <c r="A49" s="7">
        <v>47</v>
      </c>
      <c r="B49" s="10" t="str">
        <f t="shared" si="5"/>
        <v>20240307</v>
      </c>
      <c r="C49" s="7" t="str">
        <f>"2420101629"</f>
        <v>2420101629</v>
      </c>
      <c r="D49" s="7" t="s">
        <v>6</v>
      </c>
      <c r="E49" s="7"/>
    </row>
    <row r="50" spans="1:5">
      <c r="A50" s="7">
        <v>48</v>
      </c>
      <c r="B50" s="10" t="str">
        <f t="shared" si="5"/>
        <v>20240307</v>
      </c>
      <c r="C50" s="7" t="str">
        <f>"2420102228"</f>
        <v>2420102228</v>
      </c>
      <c r="D50" s="7" t="s">
        <v>6</v>
      </c>
      <c r="E50" s="7"/>
    </row>
    <row r="51" spans="1:5">
      <c r="A51" s="7">
        <v>49</v>
      </c>
      <c r="B51" s="10" t="str">
        <f t="shared" ref="B51:B58" si="6">"20240308"</f>
        <v>20240308</v>
      </c>
      <c r="C51" s="7" t="str">
        <f>"2420103915"</f>
        <v>2420103915</v>
      </c>
      <c r="D51" s="7" t="s">
        <v>6</v>
      </c>
      <c r="E51" s="7"/>
    </row>
    <row r="52" spans="1:5">
      <c r="A52" s="7">
        <v>50</v>
      </c>
      <c r="B52" s="10" t="str">
        <f t="shared" si="6"/>
        <v>20240308</v>
      </c>
      <c r="C52" s="7" t="str">
        <f>"2420103909"</f>
        <v>2420103909</v>
      </c>
      <c r="D52" s="7" t="s">
        <v>6</v>
      </c>
      <c r="E52" s="7"/>
    </row>
    <row r="53" spans="1:5">
      <c r="A53" s="7">
        <v>51</v>
      </c>
      <c r="B53" s="10" t="str">
        <f t="shared" si="6"/>
        <v>20240308</v>
      </c>
      <c r="C53" s="7" t="str">
        <f>"2420103016"</f>
        <v>2420103016</v>
      </c>
      <c r="D53" s="7" t="s">
        <v>6</v>
      </c>
      <c r="E53" s="7"/>
    </row>
    <row r="54" spans="1:5">
      <c r="A54" s="7">
        <v>52</v>
      </c>
      <c r="B54" s="10" t="str">
        <f t="shared" si="6"/>
        <v>20240308</v>
      </c>
      <c r="C54" s="7" t="str">
        <f>"2420104225"</f>
        <v>2420104225</v>
      </c>
      <c r="D54" s="7" t="s">
        <v>6</v>
      </c>
      <c r="E54" s="7"/>
    </row>
    <row r="55" spans="1:5">
      <c r="A55" s="7">
        <v>53</v>
      </c>
      <c r="B55" s="10" t="str">
        <f t="shared" si="6"/>
        <v>20240308</v>
      </c>
      <c r="C55" s="7" t="str">
        <f>"2420104301"</f>
        <v>2420104301</v>
      </c>
      <c r="D55" s="7"/>
      <c r="E55" s="7" t="s">
        <v>7</v>
      </c>
    </row>
    <row r="56" spans="1:5">
      <c r="A56" s="7">
        <v>54</v>
      </c>
      <c r="B56" s="10" t="str">
        <f t="shared" si="6"/>
        <v>20240308</v>
      </c>
      <c r="C56" s="7" t="str">
        <f>"2420104227"</f>
        <v>2420104227</v>
      </c>
      <c r="D56" s="7" t="s">
        <v>6</v>
      </c>
      <c r="E56" s="7"/>
    </row>
    <row r="57" spans="1:5">
      <c r="A57" s="7">
        <v>55</v>
      </c>
      <c r="B57" s="10" t="str">
        <f t="shared" si="6"/>
        <v>20240308</v>
      </c>
      <c r="C57" s="7" t="str">
        <f>"2420103107"</f>
        <v>2420103107</v>
      </c>
      <c r="D57" s="7" t="s">
        <v>6</v>
      </c>
      <c r="E57" s="7"/>
    </row>
    <row r="58" spans="1:5">
      <c r="A58" s="7">
        <v>56</v>
      </c>
      <c r="B58" s="10" t="str">
        <f t="shared" si="6"/>
        <v>20240308</v>
      </c>
      <c r="C58" s="7" t="str">
        <f>"2420103610"</f>
        <v>2420103610</v>
      </c>
      <c r="D58" s="7" t="s">
        <v>6</v>
      </c>
      <c r="E58" s="7"/>
    </row>
    <row r="59" spans="1:5">
      <c r="A59" s="7">
        <v>57</v>
      </c>
      <c r="B59" s="10" t="str">
        <f t="shared" ref="B59:B68" si="7">"20240309"</f>
        <v>20240309</v>
      </c>
      <c r="C59" s="7" t="str">
        <f>"2420104702"</f>
        <v>2420104702</v>
      </c>
      <c r="D59" s="7" t="s">
        <v>6</v>
      </c>
      <c r="E59" s="7"/>
    </row>
    <row r="60" spans="1:5">
      <c r="A60" s="7">
        <v>58</v>
      </c>
      <c r="B60" s="10" t="str">
        <f t="shared" si="7"/>
        <v>20240309</v>
      </c>
      <c r="C60" s="7" t="str">
        <f>"2420104420"</f>
        <v>2420104420</v>
      </c>
      <c r="D60" s="7" t="s">
        <v>6</v>
      </c>
      <c r="E60" s="7"/>
    </row>
    <row r="61" spans="1:5">
      <c r="A61" s="7">
        <v>59</v>
      </c>
      <c r="B61" s="10" t="str">
        <f t="shared" si="7"/>
        <v>20240309</v>
      </c>
      <c r="C61" s="7" t="str">
        <f>"2420104330"</f>
        <v>2420104330</v>
      </c>
      <c r="D61" s="7" t="s">
        <v>6</v>
      </c>
      <c r="E61" s="7"/>
    </row>
    <row r="62" spans="1:5">
      <c r="A62" s="7">
        <v>60</v>
      </c>
      <c r="B62" s="10" t="str">
        <f t="shared" si="7"/>
        <v>20240309</v>
      </c>
      <c r="C62" s="7" t="str">
        <f>"2420104724"</f>
        <v>2420104724</v>
      </c>
      <c r="D62" s="7" t="s">
        <v>6</v>
      </c>
      <c r="E62" s="7"/>
    </row>
    <row r="63" spans="1:5">
      <c r="A63" s="7">
        <v>61</v>
      </c>
      <c r="B63" s="10" t="str">
        <f t="shared" si="7"/>
        <v>20240309</v>
      </c>
      <c r="C63" s="7" t="str">
        <f>"2420105411"</f>
        <v>2420105411</v>
      </c>
      <c r="D63" s="7"/>
      <c r="E63" s="7" t="s">
        <v>7</v>
      </c>
    </row>
    <row r="64" spans="1:5">
      <c r="A64" s="7">
        <v>62</v>
      </c>
      <c r="B64" s="10" t="str">
        <f t="shared" si="7"/>
        <v>20240309</v>
      </c>
      <c r="C64" s="7" t="str">
        <f>"2420106005"</f>
        <v>2420106005</v>
      </c>
      <c r="D64" s="7" t="s">
        <v>6</v>
      </c>
      <c r="E64" s="7"/>
    </row>
    <row r="65" spans="1:5">
      <c r="A65" s="7">
        <v>63</v>
      </c>
      <c r="B65" s="10" t="str">
        <f t="shared" si="7"/>
        <v>20240309</v>
      </c>
      <c r="C65" s="7" t="str">
        <f>"2420104913"</f>
        <v>2420104913</v>
      </c>
      <c r="D65" s="7" t="s">
        <v>6</v>
      </c>
      <c r="E65" s="7"/>
    </row>
    <row r="66" spans="1:5">
      <c r="A66" s="7">
        <v>64</v>
      </c>
      <c r="B66" s="10" t="str">
        <f t="shared" si="7"/>
        <v>20240309</v>
      </c>
      <c r="C66" s="7" t="str">
        <f>"2420105326"</f>
        <v>2420105326</v>
      </c>
      <c r="D66" s="7" t="s">
        <v>6</v>
      </c>
      <c r="E66" s="7"/>
    </row>
    <row r="67" spans="1:5">
      <c r="A67" s="7">
        <v>65</v>
      </c>
      <c r="B67" s="10" t="str">
        <f t="shared" si="7"/>
        <v>20240309</v>
      </c>
      <c r="C67" s="7" t="str">
        <f>"2420104402"</f>
        <v>2420104402</v>
      </c>
      <c r="D67" s="7" t="s">
        <v>6</v>
      </c>
      <c r="E67" s="7"/>
    </row>
    <row r="68" spans="1:5">
      <c r="A68" s="7">
        <v>66</v>
      </c>
      <c r="B68" s="10" t="str">
        <f t="shared" si="7"/>
        <v>20240309</v>
      </c>
      <c r="C68" s="7" t="str">
        <f>"2420105805"</f>
        <v>2420105805</v>
      </c>
      <c r="D68" s="7" t="s">
        <v>6</v>
      </c>
      <c r="E68" s="7"/>
    </row>
    <row r="69" spans="1:5">
      <c r="A69" s="7">
        <v>67</v>
      </c>
      <c r="B69" s="10" t="str">
        <f t="shared" ref="B69:B74" si="8">"20240310"</f>
        <v>20240310</v>
      </c>
      <c r="C69" s="7" t="str">
        <f>"2420106607"</f>
        <v>2420106607</v>
      </c>
      <c r="D69" s="7"/>
      <c r="E69" s="7" t="s">
        <v>7</v>
      </c>
    </row>
    <row r="70" spans="1:5">
      <c r="A70" s="7">
        <v>68</v>
      </c>
      <c r="B70" s="10" t="str">
        <f t="shared" si="8"/>
        <v>20240310</v>
      </c>
      <c r="C70" s="7" t="str">
        <f>"2420107217"</f>
        <v>2420107217</v>
      </c>
      <c r="D70" s="7" t="s">
        <v>6</v>
      </c>
      <c r="E70" s="7"/>
    </row>
    <row r="71" spans="1:5">
      <c r="A71" s="7">
        <v>69</v>
      </c>
      <c r="B71" s="10" t="str">
        <f t="shared" si="8"/>
        <v>20240310</v>
      </c>
      <c r="C71" s="7" t="str">
        <f>"2420106911"</f>
        <v>2420106911</v>
      </c>
      <c r="D71" s="7" t="s">
        <v>6</v>
      </c>
      <c r="E71" s="7"/>
    </row>
    <row r="72" spans="1:5">
      <c r="A72" s="7">
        <v>70</v>
      </c>
      <c r="B72" s="10" t="str">
        <f t="shared" si="8"/>
        <v>20240310</v>
      </c>
      <c r="C72" s="7" t="str">
        <f>"2420107102"</f>
        <v>2420107102</v>
      </c>
      <c r="D72" s="7" t="s">
        <v>6</v>
      </c>
      <c r="E72" s="7"/>
    </row>
    <row r="73" spans="1:5">
      <c r="A73" s="7">
        <v>71</v>
      </c>
      <c r="B73" s="10" t="str">
        <f t="shared" si="8"/>
        <v>20240310</v>
      </c>
      <c r="C73" s="7" t="str">
        <f>"2420106622"</f>
        <v>2420106622</v>
      </c>
      <c r="D73" s="7" t="s">
        <v>6</v>
      </c>
      <c r="E73" s="7"/>
    </row>
    <row r="74" spans="1:5">
      <c r="A74" s="7">
        <v>72</v>
      </c>
      <c r="B74" s="10" t="str">
        <f t="shared" si="8"/>
        <v>20240310</v>
      </c>
      <c r="C74" s="7" t="str">
        <f>"2420107120"</f>
        <v>2420107120</v>
      </c>
      <c r="D74" s="7" t="s">
        <v>6</v>
      </c>
      <c r="E74" s="7"/>
    </row>
    <row r="75" spans="1:5">
      <c r="A75" s="7">
        <v>73</v>
      </c>
      <c r="B75" s="10" t="str">
        <f t="shared" ref="B75:B81" si="9">"20240311"</f>
        <v>20240311</v>
      </c>
      <c r="C75" s="7" t="str">
        <f>"2420107530"</f>
        <v>2420107530</v>
      </c>
      <c r="D75" s="7" t="s">
        <v>6</v>
      </c>
      <c r="E75" s="7"/>
    </row>
    <row r="76" spans="1:5">
      <c r="A76" s="7">
        <v>74</v>
      </c>
      <c r="B76" s="10" t="str">
        <f t="shared" si="9"/>
        <v>20240311</v>
      </c>
      <c r="C76" s="7" t="str">
        <f>"2420107628"</f>
        <v>2420107628</v>
      </c>
      <c r="D76" s="7" t="s">
        <v>6</v>
      </c>
      <c r="E76" s="7"/>
    </row>
    <row r="77" spans="1:5">
      <c r="A77" s="7">
        <v>75</v>
      </c>
      <c r="B77" s="10" t="str">
        <f t="shared" si="9"/>
        <v>20240311</v>
      </c>
      <c r="C77" s="7" t="str">
        <f>"2420107905"</f>
        <v>2420107905</v>
      </c>
      <c r="D77" s="7" t="s">
        <v>6</v>
      </c>
      <c r="E77" s="7"/>
    </row>
    <row r="78" spans="1:5">
      <c r="A78" s="7">
        <v>76</v>
      </c>
      <c r="B78" s="10" t="str">
        <f t="shared" si="9"/>
        <v>20240311</v>
      </c>
      <c r="C78" s="7" t="str">
        <f>"2420108503"</f>
        <v>2420108503</v>
      </c>
      <c r="D78" s="7" t="s">
        <v>6</v>
      </c>
      <c r="E78" s="7"/>
    </row>
    <row r="79" spans="1:5">
      <c r="A79" s="7">
        <v>77</v>
      </c>
      <c r="B79" s="10" t="str">
        <f t="shared" si="9"/>
        <v>20240311</v>
      </c>
      <c r="C79" s="7" t="str">
        <f>"2420107414"</f>
        <v>2420107414</v>
      </c>
      <c r="D79" s="7" t="s">
        <v>6</v>
      </c>
      <c r="E79" s="7"/>
    </row>
    <row r="80" spans="1:5">
      <c r="A80" s="7">
        <v>78</v>
      </c>
      <c r="B80" s="10" t="str">
        <f t="shared" si="9"/>
        <v>20240311</v>
      </c>
      <c r="C80" s="7" t="str">
        <f>"2420107304"</f>
        <v>2420107304</v>
      </c>
      <c r="D80" s="7" t="s">
        <v>6</v>
      </c>
      <c r="E80" s="7"/>
    </row>
    <row r="81" spans="1:5">
      <c r="A81" s="7">
        <v>79</v>
      </c>
      <c r="B81" s="10" t="str">
        <f t="shared" si="9"/>
        <v>20240311</v>
      </c>
      <c r="C81" s="7" t="str">
        <f>"2420107326"</f>
        <v>2420107326</v>
      </c>
      <c r="D81" s="7" t="s">
        <v>6</v>
      </c>
      <c r="E81" s="7"/>
    </row>
    <row r="82" spans="1:5">
      <c r="A82" s="7">
        <v>80</v>
      </c>
      <c r="B82" s="10" t="str">
        <f t="shared" ref="B82:B84" si="10">"20240312"</f>
        <v>20240312</v>
      </c>
      <c r="C82" s="7" t="str">
        <f>"2410311914"</f>
        <v>2410311914</v>
      </c>
      <c r="D82" s="7"/>
      <c r="E82" s="7" t="s">
        <v>7</v>
      </c>
    </row>
    <row r="83" spans="1:5">
      <c r="A83" s="7">
        <v>81</v>
      </c>
      <c r="B83" s="10" t="str">
        <f t="shared" si="10"/>
        <v>20240312</v>
      </c>
      <c r="C83" s="7" t="str">
        <f>"2410312007"</f>
        <v>2410312007</v>
      </c>
      <c r="D83" s="7" t="s">
        <v>6</v>
      </c>
      <c r="E83" s="7"/>
    </row>
    <row r="84" spans="1:5">
      <c r="A84" s="7">
        <v>82</v>
      </c>
      <c r="B84" s="10" t="str">
        <f t="shared" si="10"/>
        <v>20240312</v>
      </c>
      <c r="C84" s="7" t="str">
        <f>"2410312005"</f>
        <v>2410312005</v>
      </c>
      <c r="D84" s="7" t="s">
        <v>6</v>
      </c>
      <c r="E84" s="7"/>
    </row>
    <row r="85" spans="1:5">
      <c r="A85" s="7">
        <v>83</v>
      </c>
      <c r="B85" s="10" t="str">
        <f t="shared" ref="B85:B90" si="11">"20240313"</f>
        <v>20240313</v>
      </c>
      <c r="C85" s="7" t="str">
        <f>"2420209017"</f>
        <v>2420209017</v>
      </c>
      <c r="D85" s="7"/>
      <c r="E85" s="7" t="s">
        <v>7</v>
      </c>
    </row>
    <row r="86" spans="1:5">
      <c r="A86" s="7">
        <v>84</v>
      </c>
      <c r="B86" s="10" t="str">
        <f t="shared" si="11"/>
        <v>20240313</v>
      </c>
      <c r="C86" s="7" t="str">
        <f>"2420208918"</f>
        <v>2420208918</v>
      </c>
      <c r="D86" s="7" t="s">
        <v>6</v>
      </c>
      <c r="E86" s="7"/>
    </row>
    <row r="87" spans="1:5">
      <c r="A87" s="7">
        <v>85</v>
      </c>
      <c r="B87" s="10" t="str">
        <f t="shared" si="11"/>
        <v>20240313</v>
      </c>
      <c r="C87" s="7" t="str">
        <f>"2420208821"</f>
        <v>2420208821</v>
      </c>
      <c r="D87" s="7" t="s">
        <v>6</v>
      </c>
      <c r="E87" s="7"/>
    </row>
    <row r="88" spans="1:5">
      <c r="A88" s="7">
        <v>86</v>
      </c>
      <c r="B88" s="10" t="str">
        <f t="shared" si="11"/>
        <v>20240313</v>
      </c>
      <c r="C88" s="7" t="str">
        <f>"2420208812"</f>
        <v>2420208812</v>
      </c>
      <c r="D88" s="7"/>
      <c r="E88" s="7" t="s">
        <v>7</v>
      </c>
    </row>
    <row r="89" spans="1:5">
      <c r="A89" s="7">
        <v>87</v>
      </c>
      <c r="B89" s="10" t="str">
        <f t="shared" si="11"/>
        <v>20240313</v>
      </c>
      <c r="C89" s="7" t="str">
        <f>"2420108705"</f>
        <v>2420108705</v>
      </c>
      <c r="D89" s="7" t="s">
        <v>6</v>
      </c>
      <c r="E89" s="7"/>
    </row>
    <row r="90" spans="1:5">
      <c r="A90" s="7">
        <v>88</v>
      </c>
      <c r="B90" s="10" t="str">
        <f t="shared" si="11"/>
        <v>20240313</v>
      </c>
      <c r="C90" s="7" t="str">
        <f>"2420209014"</f>
        <v>2420209014</v>
      </c>
      <c r="D90" s="7" t="s">
        <v>6</v>
      </c>
      <c r="E90" s="7"/>
    </row>
    <row r="91" spans="1:5">
      <c r="A91" s="7">
        <v>89</v>
      </c>
      <c r="B91" s="10" t="str">
        <f t="shared" ref="B91:B96" si="12">"20240314"</f>
        <v>20240314</v>
      </c>
      <c r="C91" s="7" t="str">
        <f>"2420209411"</f>
        <v>2420209411</v>
      </c>
      <c r="D91" s="7" t="s">
        <v>6</v>
      </c>
      <c r="E91" s="7"/>
    </row>
    <row r="92" spans="1:5">
      <c r="A92" s="7">
        <v>90</v>
      </c>
      <c r="B92" s="10" t="str">
        <f t="shared" si="12"/>
        <v>20240314</v>
      </c>
      <c r="C92" s="7" t="str">
        <f>"2420209205"</f>
        <v>2420209205</v>
      </c>
      <c r="D92" s="7" t="s">
        <v>6</v>
      </c>
      <c r="E92" s="7"/>
    </row>
    <row r="93" spans="1:5">
      <c r="A93" s="7">
        <v>91</v>
      </c>
      <c r="B93" s="10" t="str">
        <f t="shared" si="12"/>
        <v>20240314</v>
      </c>
      <c r="C93" s="7" t="str">
        <f>"2420209705"</f>
        <v>2420209705</v>
      </c>
      <c r="D93" s="7" t="s">
        <v>6</v>
      </c>
      <c r="E93" s="7"/>
    </row>
    <row r="94" spans="1:5">
      <c r="A94" s="7">
        <v>92</v>
      </c>
      <c r="B94" s="10" t="str">
        <f t="shared" si="12"/>
        <v>20240314</v>
      </c>
      <c r="C94" s="7" t="str">
        <f>"2420209301"</f>
        <v>2420209301</v>
      </c>
      <c r="D94" s="7" t="s">
        <v>6</v>
      </c>
      <c r="E94" s="7"/>
    </row>
    <row r="95" spans="1:5">
      <c r="A95" s="7">
        <v>93</v>
      </c>
      <c r="B95" s="10" t="str">
        <f t="shared" si="12"/>
        <v>20240314</v>
      </c>
      <c r="C95" s="7" t="str">
        <f>"2420209314"</f>
        <v>2420209314</v>
      </c>
      <c r="D95" s="7" t="s">
        <v>6</v>
      </c>
      <c r="E95" s="7"/>
    </row>
    <row r="96" spans="1:5">
      <c r="A96" s="7">
        <v>94</v>
      </c>
      <c r="B96" s="10" t="str">
        <f t="shared" si="12"/>
        <v>20240314</v>
      </c>
      <c r="C96" s="7" t="str">
        <f>"2420209416"</f>
        <v>2420209416</v>
      </c>
      <c r="D96" s="7" t="s">
        <v>6</v>
      </c>
      <c r="E96" s="7"/>
    </row>
    <row r="97" spans="1:5">
      <c r="A97" s="7">
        <v>95</v>
      </c>
      <c r="B97" s="10" t="str">
        <f t="shared" ref="B97:B102" si="13">"20240315"</f>
        <v>20240315</v>
      </c>
      <c r="C97" s="7" t="str">
        <f>"2420210303"</f>
        <v>2420210303</v>
      </c>
      <c r="D97" s="7" t="s">
        <v>6</v>
      </c>
      <c r="E97" s="7"/>
    </row>
    <row r="98" spans="1:5">
      <c r="A98" s="7">
        <v>96</v>
      </c>
      <c r="B98" s="10" t="str">
        <f t="shared" si="13"/>
        <v>20240315</v>
      </c>
      <c r="C98" s="7" t="str">
        <f>"2420210323"</f>
        <v>2420210323</v>
      </c>
      <c r="D98" s="7" t="s">
        <v>6</v>
      </c>
      <c r="E98" s="7"/>
    </row>
    <row r="99" spans="1:5">
      <c r="A99" s="7">
        <v>97</v>
      </c>
      <c r="B99" s="10" t="str">
        <f t="shared" si="13"/>
        <v>20240315</v>
      </c>
      <c r="C99" s="7" t="str">
        <f>"2420210107"</f>
        <v>2420210107</v>
      </c>
      <c r="D99" s="7" t="s">
        <v>6</v>
      </c>
      <c r="E99" s="7"/>
    </row>
    <row r="100" spans="1:5">
      <c r="A100" s="7">
        <v>98</v>
      </c>
      <c r="B100" s="10" t="str">
        <f t="shared" si="13"/>
        <v>20240315</v>
      </c>
      <c r="C100" s="7" t="str">
        <f>"2420210226"</f>
        <v>2420210226</v>
      </c>
      <c r="D100" s="7" t="s">
        <v>6</v>
      </c>
      <c r="E100" s="7"/>
    </row>
    <row r="101" spans="1:5">
      <c r="A101" s="7">
        <v>99</v>
      </c>
      <c r="B101" s="10" t="str">
        <f t="shared" si="13"/>
        <v>20240315</v>
      </c>
      <c r="C101" s="7" t="str">
        <f>"2420210005"</f>
        <v>2420210005</v>
      </c>
      <c r="D101" s="7" t="s">
        <v>6</v>
      </c>
      <c r="E101" s="7"/>
    </row>
    <row r="102" spans="1:5">
      <c r="A102" s="7">
        <v>100</v>
      </c>
      <c r="B102" s="10" t="str">
        <f t="shared" si="13"/>
        <v>20240315</v>
      </c>
      <c r="C102" s="7" t="str">
        <f>"2420210315"</f>
        <v>2420210315</v>
      </c>
      <c r="D102" s="7" t="s">
        <v>6</v>
      </c>
      <c r="E102" s="7"/>
    </row>
    <row r="103" spans="1:5">
      <c r="A103" s="7">
        <v>101</v>
      </c>
      <c r="B103" s="10" t="str">
        <f>"20240316"</f>
        <v>20240316</v>
      </c>
      <c r="C103" s="7" t="str">
        <f>"2420210417"</f>
        <v>2420210417</v>
      </c>
      <c r="D103" s="7"/>
      <c r="E103" s="7" t="s">
        <v>7</v>
      </c>
    </row>
    <row r="104" spans="1:5">
      <c r="A104" s="7">
        <v>102</v>
      </c>
      <c r="B104" s="10" t="str">
        <f>"20240316"</f>
        <v>20240316</v>
      </c>
      <c r="C104" s="7" t="str">
        <f>"2420210524"</f>
        <v>2420210524</v>
      </c>
      <c r="D104" s="7" t="s">
        <v>6</v>
      </c>
      <c r="E104" s="7"/>
    </row>
    <row r="105" spans="1:5">
      <c r="A105" s="7">
        <v>103</v>
      </c>
      <c r="B105" s="10" t="str">
        <f>"20240317"</f>
        <v>20240317</v>
      </c>
      <c r="C105" s="7" t="str">
        <f>"2420210818"</f>
        <v>2420210818</v>
      </c>
      <c r="D105" s="7" t="s">
        <v>6</v>
      </c>
      <c r="E105" s="7"/>
    </row>
    <row r="106" spans="1:5">
      <c r="A106" s="7">
        <v>104</v>
      </c>
      <c r="B106" s="10" t="str">
        <f>"20240317"</f>
        <v>20240317</v>
      </c>
      <c r="C106" s="7" t="str">
        <f>"2420210809"</f>
        <v>2420210809</v>
      </c>
      <c r="D106" s="7" t="s">
        <v>6</v>
      </c>
      <c r="E106" s="7"/>
    </row>
    <row r="107" spans="1:5">
      <c r="A107" s="7">
        <v>105</v>
      </c>
      <c r="B107" s="10" t="s">
        <v>8</v>
      </c>
      <c r="C107" s="7" t="s">
        <v>9</v>
      </c>
      <c r="D107" s="7" t="s">
        <v>6</v>
      </c>
      <c r="E107" s="7"/>
    </row>
    <row r="108" spans="1:5">
      <c r="A108" s="7">
        <v>106</v>
      </c>
      <c r="B108" s="10" t="str">
        <f t="shared" ref="B108:B110" si="14">"20240318"</f>
        <v>20240318</v>
      </c>
      <c r="C108" s="7" t="str">
        <f>"2420211220"</f>
        <v>2420211220</v>
      </c>
      <c r="D108" s="7" t="s">
        <v>6</v>
      </c>
      <c r="E108" s="7"/>
    </row>
    <row r="109" spans="1:5">
      <c r="A109" s="7">
        <v>107</v>
      </c>
      <c r="B109" s="10" t="str">
        <f t="shared" si="14"/>
        <v>20240318</v>
      </c>
      <c r="C109" s="7" t="str">
        <f>"2420211224"</f>
        <v>2420211224</v>
      </c>
      <c r="D109" s="7" t="s">
        <v>6</v>
      </c>
      <c r="E109" s="7"/>
    </row>
    <row r="110" spans="1:5">
      <c r="A110" s="7">
        <v>108</v>
      </c>
      <c r="B110" s="10" t="str">
        <f t="shared" si="14"/>
        <v>20240318</v>
      </c>
      <c r="C110" s="7" t="str">
        <f>"2420211513"</f>
        <v>2420211513</v>
      </c>
      <c r="D110" s="7" t="s">
        <v>6</v>
      </c>
      <c r="E110" s="7"/>
    </row>
    <row r="111" spans="1:5">
      <c r="A111" s="7">
        <v>109</v>
      </c>
      <c r="B111" s="10" t="str">
        <f>"20240319"</f>
        <v>20240319</v>
      </c>
      <c r="C111" s="7" t="str">
        <f>"2420211702"</f>
        <v>2420211702</v>
      </c>
      <c r="D111" s="7" t="s">
        <v>6</v>
      </c>
      <c r="E111" s="7"/>
    </row>
    <row r="112" spans="1:5">
      <c r="A112" s="7">
        <v>110</v>
      </c>
      <c r="B112" s="10" t="str">
        <f>"20240320"</f>
        <v>20240320</v>
      </c>
      <c r="C112" s="7" t="str">
        <f>"2420311826"</f>
        <v>2420311826</v>
      </c>
      <c r="D112" s="7" t="s">
        <v>6</v>
      </c>
      <c r="E112" s="7"/>
    </row>
    <row r="113" spans="1:5">
      <c r="A113" s="7">
        <v>111</v>
      </c>
      <c r="B113" s="10" t="s">
        <v>10</v>
      </c>
      <c r="C113" s="7" t="s">
        <v>11</v>
      </c>
      <c r="D113" s="7" t="s">
        <v>6</v>
      </c>
      <c r="E113" s="7"/>
    </row>
    <row r="114" spans="1:5">
      <c r="A114" s="7">
        <v>112</v>
      </c>
      <c r="B114" s="10" t="str">
        <f>"20240321"</f>
        <v>20240321</v>
      </c>
      <c r="C114" s="7" t="str">
        <f>"2420312029"</f>
        <v>2420312029</v>
      </c>
      <c r="D114" s="7" t="s">
        <v>6</v>
      </c>
      <c r="E114" s="7"/>
    </row>
    <row r="115" spans="1:5">
      <c r="A115" s="7">
        <v>113</v>
      </c>
      <c r="B115" s="10" t="str">
        <f>"20240321"</f>
        <v>20240321</v>
      </c>
      <c r="C115" s="7" t="str">
        <f>"2420312016"</f>
        <v>2420312016</v>
      </c>
      <c r="D115" s="7"/>
      <c r="E115" s="7" t="s">
        <v>7</v>
      </c>
    </row>
    <row r="116" spans="1:5">
      <c r="A116" s="7">
        <v>114</v>
      </c>
      <c r="B116" s="10" t="str">
        <f>"20240322"</f>
        <v>20240322</v>
      </c>
      <c r="C116" s="7" t="str">
        <f>"2420312308"</f>
        <v>2420312308</v>
      </c>
      <c r="D116" s="7"/>
      <c r="E116" s="7" t="s">
        <v>7</v>
      </c>
    </row>
    <row r="117" spans="1:5">
      <c r="A117" s="7">
        <v>115</v>
      </c>
      <c r="B117" s="10" t="str">
        <f>"20240322"</f>
        <v>20240322</v>
      </c>
      <c r="C117" s="7" t="str">
        <f>"2420312212"</f>
        <v>2420312212</v>
      </c>
      <c r="D117" s="7" t="s">
        <v>6</v>
      </c>
      <c r="E117" s="7"/>
    </row>
    <row r="118" s="2" customFormat="1" spans="1:5">
      <c r="A118" s="7">
        <v>116</v>
      </c>
      <c r="B118" s="10" t="str">
        <f>"20240323"</f>
        <v>20240323</v>
      </c>
      <c r="C118" s="7" t="str">
        <f>"2420312404"</f>
        <v>2420312404</v>
      </c>
      <c r="D118" s="7" t="s">
        <v>6</v>
      </c>
      <c r="E118" s="7"/>
    </row>
    <row r="119" spans="1:5">
      <c r="A119" s="7">
        <v>117</v>
      </c>
      <c r="B119" s="10" t="str">
        <f>"20240324"</f>
        <v>20240324</v>
      </c>
      <c r="C119" s="7" t="str">
        <f>"2420312614"</f>
        <v>2420312614</v>
      </c>
      <c r="D119" s="7" t="s">
        <v>6</v>
      </c>
      <c r="E119" s="7"/>
    </row>
    <row r="120" spans="1:5">
      <c r="A120" s="7">
        <v>118</v>
      </c>
      <c r="B120" s="11" t="str">
        <f>"20240325"</f>
        <v>20240325</v>
      </c>
      <c r="C120" s="7" t="str">
        <f>"2410312407"</f>
        <v>2410312407</v>
      </c>
      <c r="D120" s="7" t="s">
        <v>6</v>
      </c>
      <c r="E120" s="7"/>
    </row>
  </sheetData>
  <mergeCells count="1">
    <mergeCell ref="A1:E1"/>
  </mergeCells>
  <conditionalFormatting sqref="C3:D8">
    <cfRule type="expression" dxfId="0" priority="25">
      <formula>AND(SUMPRODUCT(IFERROR(1*(($C$3:$D$8&amp;"x")=(C3&amp;"x")),0))&gt;1,NOT(ISBLANK(C3)))</formula>
    </cfRule>
  </conditionalFormatting>
  <conditionalFormatting sqref="C9:D120">
    <cfRule type="expression" dxfId="0" priority="1">
      <formula>AND(SUMPRODUCT(IFERROR(1*(($C$9:$D$120&amp;"x")=(C9&amp;"x")),0))&gt;1,NOT(ISBLANK(C9)))</formula>
    </cfRule>
  </conditionalFormatting>
  <pageMargins left="0.748031496062992" right="0.748031496062992" top="0.984251968503937" bottom="0.984251968503937" header="0.511811023622047" footer="0.511811023622047"/>
  <pageSetup paperSize="9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晴玉</cp:lastModifiedBy>
  <dcterms:created xsi:type="dcterms:W3CDTF">2023-08-09T02:34:00Z</dcterms:created>
  <cp:lastPrinted>2023-08-18T03:20:00Z</cp:lastPrinted>
  <dcterms:modified xsi:type="dcterms:W3CDTF">2024-08-20T02:58:55Z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D742EAF1CC5042F18C5DB586884D29B2_13</vt:lpwstr>
  </property>
  <property fmtid="{D5CDD505-2E9C-101B-9397-08002B2CF9AE}" pid="3" name="KSOProductBuildVer">
    <vt:lpwstr>2052-12.1.0.17857</vt:lpwstr>
  </property>
</Properties>
</file>