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7" r:id="rId1"/>
  </sheets>
  <definedNames>
    <definedName name="_xlnm._FilterDatabase" localSheetId="0" hidden="1">'1'!$A$1:$O$8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<sst xmlns="http://schemas.openxmlformats.org/spreadsheetml/2006/main" count="22" uniqueCount="21">
  <si>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附件1：                 2024年度萧县中小学新任教师公开招聘递补考察名单</t>
  </si>
  <si>
    <t>序号</t>
  </si>
  <si>
    <t>职位代码</t>
  </si>
  <si>
    <t>准考证号</t>
  </si>
  <si>
    <t>考场号</t>
  </si>
  <si>
    <t>座位号</t>
  </si>
  <si>
    <t>职位名称</t>
  </si>
  <si>
    <t>教育综合知识成绩</t>
  </si>
  <si>
    <t>教育综合知识成绩赋分</t>
  </si>
  <si>
    <t>专业知识成绩</t>
  </si>
  <si>
    <t>专业知识成绩赋分</t>
  </si>
  <si>
    <t>政策性加分</t>
  </si>
  <si>
    <t>笔试总成绩</t>
  </si>
  <si>
    <t>面试成绩</t>
  </si>
  <si>
    <t>综合合成成绩</t>
  </si>
  <si>
    <t>备注</t>
  </si>
  <si>
    <t>初中语文2</t>
  </si>
  <si>
    <t>初中数学2</t>
  </si>
  <si>
    <t>初中化学</t>
  </si>
  <si>
    <t>初中生物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</si>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</sst>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176" fontId="0" fillId="0" borderId="1" xfId="0" applyNumberForma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H8" sqref="H8"/>
    </sheetView>
  </sheetViews>
  <sheetFormatPr defaultColWidth="9" defaultRowHeight="13.5" outlineLevelRow="7"/>
  <cols>
    <col min="1" max="1" width="8.55833333333333" customWidth="1"/>
    <col min="2" max="2" width="9.38333333333333" customWidth="1"/>
    <col min="3" max="3" width="11.5" customWidth="1"/>
    <col min="4" max="4" width="11.5583333333333" customWidth="1"/>
    <col min="5" max="5" width="8.66666666666667" customWidth="1"/>
    <col min="6" max="6" width="11.1833333333333" customWidth="1"/>
    <col min="7" max="7" width="9.55833333333333" customWidth="1"/>
    <col min="8" max="8" width="12.4416666666667" customWidth="1"/>
    <col min="9" max="9" width="7.09166666666667" customWidth="1"/>
    <col min="10" max="10" width="9.225" customWidth="1"/>
    <col min="11" max="11" width="10" customWidth="1"/>
    <col min="12" max="13" width="7.23333333333333" customWidth="1"/>
    <col min="14" max="14" width="6.96666666666667" customWidth="1"/>
    <col min="15" max="15" width="12.6333333333333" customWidth="1"/>
  </cols>
  <sheetData>
    <row r="1" ht="22.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40" customHeight="1" spans="1:1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7" t="s">
        <v>10</v>
      </c>
      <c r="K2" s="6" t="s">
        <v>11</v>
      </c>
      <c r="L2" s="8" t="s">
        <v>12</v>
      </c>
      <c r="M2" s="8" t="s">
        <v>13</v>
      </c>
      <c r="N2" s="8" t="s">
        <v>14</v>
      </c>
      <c r="O2" s="3" t="s">
        <v>15</v>
      </c>
    </row>
    <row r="3" s="1" customFormat="1" ht="14.25" customHeight="1" spans="1:16">
      <c r="A3" s="3">
        <v>1</v>
      </c>
      <c r="B3" s="4" t="str">
        <f>"20240307"</f>
        <v>20240307</v>
      </c>
      <c r="C3" s="5" t="str">
        <f>"2420102222"</f>
        <v>2420102222</v>
      </c>
      <c r="D3" s="5" t="str">
        <f>"022"</f>
        <v>022</v>
      </c>
      <c r="E3" s="5" t="str">
        <f>"22"</f>
        <v>22</v>
      </c>
      <c r="F3" s="6" t="s">
        <v>16</v>
      </c>
      <c r="G3" s="6">
        <v>91.5</v>
      </c>
      <c r="H3" s="7">
        <v>76.25</v>
      </c>
      <c r="I3" s="6">
        <v>77.5</v>
      </c>
      <c r="J3" s="7">
        <v>64.5833333333333</v>
      </c>
      <c r="K3" s="6"/>
      <c r="L3" s="8">
        <v>70.4166666666667</v>
      </c>
      <c r="M3" s="8">
        <v>87</v>
      </c>
      <c r="N3" s="9">
        <v>77.05</v>
      </c>
      <c r="O3" s="3"/>
      <c r="P3" s="10"/>
    </row>
    <row r="4" s="1" customFormat="1" ht="14.25" customHeight="1" spans="1:16">
      <c r="A4" s="3">
        <v>2</v>
      </c>
      <c r="B4" s="4" t="str">
        <f>"20240309"</f>
        <v>20240309</v>
      </c>
      <c r="C4" s="5" t="str">
        <f>"2420105123"</f>
        <v>2420105123</v>
      </c>
      <c r="D4" s="5" t="str">
        <f>"051"</f>
        <v>051</v>
      </c>
      <c r="E4" s="5" t="str">
        <f>"23"</f>
        <v>23</v>
      </c>
      <c r="F4" s="6" t="s">
        <v>17</v>
      </c>
      <c r="G4" s="6">
        <v>80</v>
      </c>
      <c r="H4" s="7">
        <v>66.6666666666667</v>
      </c>
      <c r="I4" s="6">
        <v>96.4</v>
      </c>
      <c r="J4" s="7">
        <v>80.3333333333333</v>
      </c>
      <c r="K4" s="6"/>
      <c r="L4" s="8">
        <v>73.5</v>
      </c>
      <c r="M4" s="8">
        <v>91.2</v>
      </c>
      <c r="N4" s="11">
        <v>80.58</v>
      </c>
      <c r="O4" s="3"/>
      <c r="P4" s="10"/>
    </row>
    <row r="5" s="1" customFormat="1" ht="14.25" customHeight="1" spans="1:16">
      <c r="A5" s="3">
        <v>3</v>
      </c>
      <c r="B5" s="4" t="str">
        <f>"20240309"</f>
        <v>20240309</v>
      </c>
      <c r="C5" s="5" t="str">
        <f>"2420105205"</f>
        <v>2420105205</v>
      </c>
      <c r="D5" s="5" t="str">
        <f>"052"</f>
        <v>052</v>
      </c>
      <c r="E5" s="5" t="str">
        <f>"05"</f>
        <v>05</v>
      </c>
      <c r="F5" s="6" t="s">
        <v>17</v>
      </c>
      <c r="G5" s="6">
        <v>88</v>
      </c>
      <c r="H5" s="7">
        <v>73.3333333333333</v>
      </c>
      <c r="I5" s="6">
        <v>90.9</v>
      </c>
      <c r="J5" s="7">
        <v>75.75</v>
      </c>
      <c r="K5" s="6"/>
      <c r="L5" s="8">
        <v>74.5416666666667</v>
      </c>
      <c r="M5" s="8">
        <v>89.5</v>
      </c>
      <c r="N5" s="11">
        <v>80.53</v>
      </c>
      <c r="O5" s="3"/>
      <c r="P5" s="10"/>
    </row>
    <row r="6" s="1" customFormat="1" ht="14.25" customHeight="1" spans="1:16">
      <c r="A6" s="3">
        <v>4</v>
      </c>
      <c r="B6" s="4" t="str">
        <f>"20240314"</f>
        <v>20240314</v>
      </c>
      <c r="C6" s="5" t="str">
        <f>"2420209326"</f>
        <v>2420209326</v>
      </c>
      <c r="D6" s="5" t="str">
        <f>"093"</f>
        <v>093</v>
      </c>
      <c r="E6" s="5" t="str">
        <f>"26"</f>
        <v>26</v>
      </c>
      <c r="F6" s="6" t="s">
        <v>18</v>
      </c>
      <c r="G6" s="6">
        <v>85</v>
      </c>
      <c r="H6" s="7">
        <v>70.8333333333333</v>
      </c>
      <c r="I6" s="6">
        <v>83.5</v>
      </c>
      <c r="J6" s="7">
        <v>69.5833333333333</v>
      </c>
      <c r="K6" s="6"/>
      <c r="L6" s="8">
        <v>70.2083333333333</v>
      </c>
      <c r="M6" s="12">
        <v>85.18</v>
      </c>
      <c r="N6" s="12">
        <v>76.2</v>
      </c>
      <c r="O6" s="3"/>
      <c r="P6" s="10"/>
    </row>
    <row r="7" s="1" customFormat="1" ht="14.25" customHeight="1" spans="1:16">
      <c r="A7" s="3">
        <v>5</v>
      </c>
      <c r="B7" s="4" t="str">
        <f>"20240315"</f>
        <v>20240315</v>
      </c>
      <c r="C7" s="5" t="str">
        <f>"2420210022"</f>
        <v>2420210022</v>
      </c>
      <c r="D7" s="5" t="str">
        <f>"100"</f>
        <v>100</v>
      </c>
      <c r="E7" s="5" t="str">
        <f>"22"</f>
        <v>22</v>
      </c>
      <c r="F7" s="6" t="s">
        <v>19</v>
      </c>
      <c r="G7" s="6">
        <v>90</v>
      </c>
      <c r="H7" s="7">
        <v>75</v>
      </c>
      <c r="I7" s="6">
        <v>85</v>
      </c>
      <c r="J7" s="7">
        <v>70.8333333333333</v>
      </c>
      <c r="K7" s="6"/>
      <c r="L7" s="8">
        <v>72.9166666666667</v>
      </c>
      <c r="M7" s="12">
        <v>79.7</v>
      </c>
      <c r="N7" s="12">
        <v>75.63</v>
      </c>
      <c r="O7" s="3"/>
      <c r="P7" s="10"/>
    </row>
    <row r="8" s="1" customFormat="1" spans="17:17">
      <c r="Q8" s="1" t="s">
        <v>20</v>
      </c>
    </row>
  </sheetData>
  <mergeCells count="1">
    <mergeCell ref="A1:O1"/>
  </mergeCells>
  <conditionalFormatting sqref="C2">
    <cfRule type="expression" dxfId="0" priority="37">
      <formula>AND(SUMPRODUCT(IFERROR(1*(($C$2&amp;"x")=(C2&amp;"x")),0))&gt;1,NOT(ISBLANK(C2)))</formula>
    </cfRule>
  </conditionalFormatting>
  <conditionalFormatting sqref="C3">
    <cfRule type="expression" dxfId="0" priority="1">
      <formula>AND(SUMPRODUCT(IFERROR(1*(($C$7:$C$22&amp;"x")=(C3&amp;"x")),0))&gt;1,NOT(ISBLANK(C3)))</formula>
    </cfRule>
  </conditionalFormatting>
  <conditionalFormatting sqref="C6">
    <cfRule type="expression" dxfId="0" priority="2">
      <formula>AND(SUMPRODUCT(IFERROR(1*(($C$6&amp;"x")=(C6&amp;"x")),0))&gt;1,NOT(ISBLANK(C6)))</formula>
    </cfRule>
  </conditionalFormatting>
  <conditionalFormatting sqref="C7">
    <cfRule type="expression" dxfId="0" priority="3">
      <formula>AND(SUMPRODUCT(IFERROR(1*(($C$7&amp;"x")=(C7&amp;"x")),0))&gt;1,NOT(ISBLANK(C7)))</formula>
    </cfRule>
  </conditionalFormatting>
  <conditionalFormatting sqref="C4:C5">
    <cfRule type="expression" dxfId="0" priority="4">
      <formula>AND(SUMPRODUCT(IFERROR(1*(($C$4:$C$5&amp;"x")=(C4&amp;"x")),0))&gt;1,NOT(ISBLANK(C4)))</formula>
    </cfRule>
  </conditionalFormatting>
  <pageMargins left="0.118055555555556" right="0.393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晴玉</cp:lastModifiedBy>
  <dcterms:created xsi:type="dcterms:W3CDTF">2024-08-12T07:50:00Z</dcterms:created>
  <dcterms:modified xsi:type="dcterms:W3CDTF">2024-09-13T02:49:52Z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72EFF968673A4559893F2F1349D18FBA_13</vt:lpwstr>
  </property>
  <property fmtid="{D5CDD505-2E9C-101B-9397-08002B2CF9AE}" pid="3" name="KSOProductBuildVer">
    <vt:lpwstr>2052-12.1.0.17857</vt:lpwstr>
  </property>
</Properties>
</file>