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definedNames>
    <definedName name="_xlnm._FilterDatabase" localSheetId="0" hidden="1">汇总表!$A$3:$L$33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<sst xmlns="http://schemas.openxmlformats.org/spreadsheetml/2006/main" count="135" uniqueCount="85">
  <si>
    <t>附件1</t>
  </si>
  <si>
    <t>琼中黎族苗族自治县2024年面向社会公开招聘公办幼儿园教师综合成绩及入围体检人员名单</t>
  </si>
  <si>
    <t>序号</t>
  </si>
  <si>
    <t>报考岗位</t>
  </si>
  <si>
    <t>姓名</t>
  </si>
  <si>
    <t>准考证号</t>
  </si>
  <si>
    <t>笔试成绩</t>
  </si>
  <si>
    <t>占比（60%）</t>
  </si>
  <si>
    <t>面试成绩</t>
  </si>
  <si>
    <t>占比（40%）</t>
  </si>
  <si>
    <t>综合成绩</t>
  </si>
  <si>
    <t>排名</t>
  </si>
  <si>
    <t>是否入围体检</t>
  </si>
  <si>
    <t>备注</t>
  </si>
  <si>
    <t>湾岭镇中心幼儿园</t>
  </si>
  <si>
    <t>王勇杰</t>
  </si>
  <si>
    <t>725127700328</t>
  </si>
  <si>
    <t>是</t>
  </si>
  <si>
    <t>范平苹</t>
  </si>
  <si>
    <t>725127700573</t>
  </si>
  <si>
    <t>否</t>
  </si>
  <si>
    <t>孙如新</t>
  </si>
  <si>
    <t>725127700220</t>
  </si>
  <si>
    <t>中平中心幼儿园</t>
  </si>
  <si>
    <t>郑乐乐</t>
  </si>
  <si>
    <t>725127700546</t>
  </si>
  <si>
    <t>李江霞</t>
  </si>
  <si>
    <t>725127700570</t>
  </si>
  <si>
    <t>陈海欢</t>
  </si>
  <si>
    <t>725127700585</t>
  </si>
  <si>
    <t>和平中心幼儿园</t>
  </si>
  <si>
    <t>羊乾苹</t>
  </si>
  <si>
    <t>725127700700</t>
  </si>
  <si>
    <t>王文延</t>
  </si>
  <si>
    <t>725127700349</t>
  </si>
  <si>
    <t>吴丽日</t>
  </si>
  <si>
    <t>725127700151</t>
  </si>
  <si>
    <t>长征镇第二幼儿园</t>
  </si>
  <si>
    <t>缪皇儿</t>
  </si>
  <si>
    <t>725127700398</t>
  </si>
  <si>
    <t>李方榕</t>
  </si>
  <si>
    <t>725127700047</t>
  </si>
  <si>
    <t>林嫔嫔</t>
  </si>
  <si>
    <t>725127700427</t>
  </si>
  <si>
    <t>湾岭镇第二幼儿园</t>
  </si>
  <si>
    <t>王翔</t>
  </si>
  <si>
    <t>725127700519</t>
  </si>
  <si>
    <t>陈丝曼</t>
  </si>
  <si>
    <t>725127700592</t>
  </si>
  <si>
    <t>孙卓美</t>
  </si>
  <si>
    <t>725127700696</t>
  </si>
  <si>
    <t>什运中心幼儿园</t>
  </si>
  <si>
    <t>庞娜娜</t>
  </si>
  <si>
    <t>725127700435</t>
  </si>
  <si>
    <t>黄玲珑</t>
  </si>
  <si>
    <t>725127700748</t>
  </si>
  <si>
    <t>邱春换</t>
  </si>
  <si>
    <t>725127700187</t>
  </si>
  <si>
    <t>上安中心幼儿园</t>
  </si>
  <si>
    <t>林花玉</t>
  </si>
  <si>
    <t>725127700441</t>
  </si>
  <si>
    <t>文兰</t>
  </si>
  <si>
    <t>725127700340</t>
  </si>
  <si>
    <t>陈毓菊</t>
  </si>
  <si>
    <t>725127700089</t>
  </si>
  <si>
    <t>周林朱</t>
  </si>
  <si>
    <t>725127700555</t>
  </si>
  <si>
    <t>李桂月</t>
  </si>
  <si>
    <t>725127700288</t>
  </si>
  <si>
    <t>林朝琼</t>
  </si>
  <si>
    <t>725127700073</t>
  </si>
  <si>
    <t>面试缺考</t>
  </si>
  <si>
    <t>吊罗山中心幼儿园</t>
  </si>
  <si>
    <t>戚影</t>
  </si>
  <si>
    <t>725127700421</t>
  </si>
  <si>
    <t>林青玉</t>
  </si>
  <si>
    <t>725127700137</t>
  </si>
  <si>
    <t>赖宁霞</t>
  </si>
  <si>
    <t>725127700035</t>
  </si>
  <si>
    <t>周欣欣</t>
  </si>
  <si>
    <t>725127700088</t>
  </si>
  <si>
    <t>林秋风</t>
  </si>
  <si>
    <t>725127700238</t>
  </si>
  <si>
    <t>文春燕</t>
  </si>
  <si>
    <t>725127700034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</si>
</sst>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仿宋"/>
      <charset val="134"/>
    </font>
    <font>
      <sz val="10"/>
      <name val="Arial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eetMetadata" Target="metadata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view="pageBreakPreview" zoomScaleNormal="90" workbookViewId="0">
      <pane ySplit="3" topLeftCell="A3" activePane="bottomLeft" state="frozen"/>
      <selection/>
      <selection pane="bottomLeft" activeCell="G6" sqref="G6"/>
    </sheetView>
  </sheetViews>
  <sheetFormatPr defaultColWidth="9" defaultRowHeight="25" customHeight="1"/>
  <cols>
    <col min="1" max="1" width="9" style="2"/>
    <col min="2" max="2" width="26.9416666666667" style="3" customWidth="1"/>
    <col min="3" max="3" width="13.3833333333333" style="4" customWidth="1"/>
    <col min="4" max="4" width="22.2166666666667" style="4" customWidth="1"/>
    <col min="5" max="9" width="14" style="5" customWidth="1"/>
    <col min="10" max="10" width="9.18333333333333" style="3"/>
    <col min="11" max="11" width="12.8166666666667" style="3"/>
    <col min="12" max="12" width="11.2583333333333" style="3" customWidth="1"/>
    <col min="13" max="16384" width="9" style="2"/>
  </cols>
  <sheetData>
    <row r="1" customHeight="1" spans="1:1">
      <c r="A1" s="6" t="s">
        <v>0</v>
      </c>
    </row>
    <row r="2" ht="36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customHeight="1" spans="1:12">
      <c r="A3" s="9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9" t="s">
        <v>11</v>
      </c>
      <c r="K3" s="9" t="s">
        <v>12</v>
      </c>
      <c r="L3" s="9" t="s">
        <v>13</v>
      </c>
    </row>
    <row r="4" customHeight="1" spans="1:12">
      <c r="A4" s="13">
        <f t="shared" ref="A4:A33" si="0">ROW()-2</f>
        <v>2</v>
      </c>
      <c r="B4" s="14" t="s">
        <v>14</v>
      </c>
      <c r="C4" s="14" t="s">
        <v>15</v>
      </c>
      <c r="D4" s="14" t="s">
        <v>16</v>
      </c>
      <c r="E4" s="15">
        <v>83</v>
      </c>
      <c r="F4" s="16">
        <f t="shared" ref="F4:F33" si="1">E4*0.6</f>
        <v>49.8</v>
      </c>
      <c r="G4" s="17">
        <v>83.23</v>
      </c>
      <c r="H4" s="17">
        <f t="shared" ref="H4:H33" si="2">G4*0.4</f>
        <v>33.292</v>
      </c>
      <c r="I4" s="17">
        <f t="shared" ref="I4:I33" si="3">F4+H4</f>
        <v>83.092</v>
      </c>
      <c r="J4" s="18">
        <f t="array" ref="J4">SUMPRODUCT((B:B=B4)*(I:I&gt;I4))+1</f>
        <v>1</v>
      </c>
      <c r="K4" s="19" t="s">
        <v>17</v>
      </c>
      <c r="L4" s="19"/>
    </row>
    <row r="5" customHeight="1" spans="1:12">
      <c r="A5" s="13">
        <f t="shared" si="0"/>
        <v>3</v>
      </c>
      <c r="B5" s="14" t="s">
        <v>14</v>
      </c>
      <c r="C5" s="14" t="s">
        <v>18</v>
      </c>
      <c r="D5" s="14" t="s">
        <v>19</v>
      </c>
      <c r="E5" s="15">
        <v>83.6</v>
      </c>
      <c r="F5" s="16">
        <f t="shared" si="1"/>
        <v>50.16</v>
      </c>
      <c r="G5" s="17">
        <v>73.7</v>
      </c>
      <c r="H5" s="17">
        <f t="shared" si="2"/>
        <v>29.48</v>
      </c>
      <c r="I5" s="17">
        <f t="shared" si="3"/>
        <v>79.64</v>
      </c>
      <c r="J5" s="18">
        <f t="array" ref="J5">SUMPRODUCT((B:B=B5)*(I:I&gt;I5))+1</f>
        <v>2</v>
      </c>
      <c r="K5" s="19" t="s">
        <v>20</v>
      </c>
      <c r="L5" s="19"/>
    </row>
    <row r="6" customHeight="1" spans="1:12">
      <c r="A6" s="13">
        <f t="shared" si="0"/>
        <v>4</v>
      </c>
      <c r="B6" s="14" t="s">
        <v>14</v>
      </c>
      <c r="C6" s="14" t="s">
        <v>21</v>
      </c>
      <c r="D6" s="14" t="s">
        <v>22</v>
      </c>
      <c r="E6" s="15">
        <v>82.3</v>
      </c>
      <c r="F6" s="16">
        <f t="shared" si="1"/>
        <v>49.38</v>
      </c>
      <c r="G6" s="17">
        <v>75</v>
      </c>
      <c r="H6" s="17">
        <f t="shared" si="2"/>
        <v>30</v>
      </c>
      <c r="I6" s="17">
        <f t="shared" si="3"/>
        <v>79.38</v>
      </c>
      <c r="J6" s="18" cm="1">
        <f t="array" ref="J6">SUMPRODUCT((B:B=B6)*(I:I&gt;I6))+1</f>
        <v>3</v>
      </c>
      <c r="K6" s="19" t="s">
        <v>20</v>
      </c>
      <c r="L6" s="19"/>
    </row>
    <row r="7" customHeight="1" spans="1:12">
      <c r="A7" s="13">
        <f t="shared" si="0"/>
        <v>5</v>
      </c>
      <c r="B7" s="14" t="s">
        <v>23</v>
      </c>
      <c r="C7" s="14" t="s">
        <v>24</v>
      </c>
      <c r="D7" s="14" t="s">
        <v>25</v>
      </c>
      <c r="E7" s="15">
        <v>83.7</v>
      </c>
      <c r="F7" s="16">
        <f t="shared" si="1"/>
        <v>50.22</v>
      </c>
      <c r="G7" s="17">
        <v>83.29</v>
      </c>
      <c r="H7" s="17">
        <f t="shared" si="2"/>
        <v>33.316</v>
      </c>
      <c r="I7" s="17">
        <f t="shared" si="3"/>
        <v>83.536</v>
      </c>
      <c r="J7" s="18" cm="1">
        <f t="array" ref="J7">SUMPRODUCT((B:B=B7)*(I:I&gt;I7))+1</f>
        <v>1</v>
      </c>
      <c r="K7" s="19" t="s">
        <v>17</v>
      </c>
      <c r="L7" s="19"/>
    </row>
    <row r="8" customHeight="1" spans="1:12">
      <c r="A8" s="13">
        <f t="shared" si="0"/>
        <v>6</v>
      </c>
      <c r="B8" s="14" t="s">
        <v>23</v>
      </c>
      <c r="C8" s="14" t="s">
        <v>26</v>
      </c>
      <c r="D8" s="14" t="s">
        <v>27</v>
      </c>
      <c r="E8" s="15">
        <v>81</v>
      </c>
      <c r="F8" s="16">
        <f t="shared" si="1"/>
        <v>48.6</v>
      </c>
      <c r="G8" s="17">
        <v>72.78</v>
      </c>
      <c r="H8" s="17">
        <f t="shared" si="2"/>
        <v>29.112</v>
      </c>
      <c r="I8" s="17">
        <f t="shared" si="3"/>
        <v>77.712</v>
      </c>
      <c r="J8" s="18">
        <f t="array" ref="J8">SUMPRODUCT((B:B=B8)*(I:I&gt;I8))+1</f>
        <v>2</v>
      </c>
      <c r="K8" s="19" t="s">
        <v>20</v>
      </c>
      <c r="L8" s="19"/>
    </row>
    <row r="9" customHeight="1" spans="1:12">
      <c r="A9" s="13">
        <f t="shared" si="0"/>
        <v>7</v>
      </c>
      <c r="B9" s="14" t="s">
        <v>23</v>
      </c>
      <c r="C9" s="14" t="s">
        <v>28</v>
      </c>
      <c r="D9" s="14" t="s">
        <v>29</v>
      </c>
      <c r="E9" s="15">
        <v>81.1</v>
      </c>
      <c r="F9" s="16">
        <f t="shared" si="1"/>
        <v>48.66</v>
      </c>
      <c r="G9" s="17">
        <v>70.89</v>
      </c>
      <c r="H9" s="17">
        <f t="shared" si="2"/>
        <v>28.356</v>
      </c>
      <c r="I9" s="17">
        <f t="shared" si="3"/>
        <v>77.016</v>
      </c>
      <c r="J9" s="18">
        <f t="array" ref="J9">SUMPRODUCT((B:B=B9)*(I:I&gt;I9))+1</f>
        <v>3</v>
      </c>
      <c r="K9" s="19" t="s">
        <v>20</v>
      </c>
      <c r="L9" s="19"/>
    </row>
    <row r="10" customHeight="1" spans="1:12">
      <c r="A10" s="13">
        <f t="shared" si="0"/>
        <v>8</v>
      </c>
      <c r="B10" s="14" t="s">
        <v>30</v>
      </c>
      <c r="C10" s="14" t="s">
        <v>31</v>
      </c>
      <c r="D10" s="14" t="s">
        <v>32</v>
      </c>
      <c r="E10" s="15">
        <v>86.2</v>
      </c>
      <c r="F10" s="16">
        <f t="shared" si="1"/>
        <v>51.72</v>
      </c>
      <c r="G10" s="17">
        <v>69.92</v>
      </c>
      <c r="H10" s="17">
        <f t="shared" si="2"/>
        <v>27.968</v>
      </c>
      <c r="I10" s="17">
        <f t="shared" si="3"/>
        <v>79.688</v>
      </c>
      <c r="J10" s="18" cm="1">
        <f t="array" ref="J10">SUMPRODUCT((B:B=B10)*(I:I&gt;I10))+1</f>
        <v>1</v>
      </c>
      <c r="K10" s="19" t="s">
        <v>17</v>
      </c>
      <c r="L10" s="19"/>
    </row>
    <row r="11" customHeight="1" spans="1:12">
      <c r="A11" s="13">
        <f t="shared" si="0"/>
        <v>9</v>
      </c>
      <c r="B11" s="14" t="s">
        <v>30</v>
      </c>
      <c r="C11" s="14" t="s">
        <v>33</v>
      </c>
      <c r="D11" s="14" t="s">
        <v>34</v>
      </c>
      <c r="E11" s="15">
        <v>81.5</v>
      </c>
      <c r="F11" s="16">
        <f t="shared" si="1"/>
        <v>48.9</v>
      </c>
      <c r="G11" s="17">
        <v>71.23</v>
      </c>
      <c r="H11" s="17">
        <f t="shared" si="2"/>
        <v>28.492</v>
      </c>
      <c r="I11" s="17">
        <f t="shared" si="3"/>
        <v>77.392</v>
      </c>
      <c r="J11" s="18" cm="1">
        <f t="array" ref="J11">SUMPRODUCT((B:B=B11)*(I:I&gt;I11))+1</f>
        <v>2</v>
      </c>
      <c r="K11" s="19" t="s">
        <v>20</v>
      </c>
      <c r="L11" s="19"/>
    </row>
    <row r="12" customHeight="1" spans="1:12">
      <c r="A12" s="13">
        <f t="shared" si="0"/>
        <v>10</v>
      </c>
      <c r="B12" s="14" t="s">
        <v>30</v>
      </c>
      <c r="C12" s="14" t="s">
        <v>35</v>
      </c>
      <c r="D12" s="14" t="s">
        <v>36</v>
      </c>
      <c r="E12" s="15">
        <v>80.7</v>
      </c>
      <c r="F12" s="16">
        <f t="shared" si="1"/>
        <v>48.42</v>
      </c>
      <c r="G12" s="17">
        <v>72.08</v>
      </c>
      <c r="H12" s="17">
        <f t="shared" si="2"/>
        <v>28.832</v>
      </c>
      <c r="I12" s="17">
        <f t="shared" si="3"/>
        <v>77.252</v>
      </c>
      <c r="J12" s="18" cm="1">
        <f t="array" ref="J12">SUMPRODUCT((B:B=B12)*(I:I&gt;I12))+1</f>
        <v>3</v>
      </c>
      <c r="K12" s="19" t="s">
        <v>20</v>
      </c>
      <c r="L12" s="19"/>
    </row>
    <row r="13" customHeight="1" spans="1:12">
      <c r="A13" s="13">
        <f t="shared" si="0"/>
        <v>11</v>
      </c>
      <c r="B13" s="14" t="s">
        <v>37</v>
      </c>
      <c r="C13" s="14" t="s">
        <v>38</v>
      </c>
      <c r="D13" s="14" t="s">
        <v>39</v>
      </c>
      <c r="E13" s="15">
        <v>81.6</v>
      </c>
      <c r="F13" s="16">
        <f t="shared" si="1"/>
        <v>48.96</v>
      </c>
      <c r="G13" s="17">
        <v>84.13</v>
      </c>
      <c r="H13" s="17">
        <f t="shared" si="2"/>
        <v>33.652</v>
      </c>
      <c r="I13" s="17">
        <f t="shared" si="3"/>
        <v>82.612</v>
      </c>
      <c r="J13" s="18">
        <f t="array" ref="J13">SUMPRODUCT((B:B=B13)*(I:I&gt;I13))+1</f>
        <v>1</v>
      </c>
      <c r="K13" s="19" t="s">
        <v>17</v>
      </c>
      <c r="L13" s="19"/>
    </row>
    <row r="14" customHeight="1" spans="1:12">
      <c r="A14" s="13">
        <f t="shared" si="0"/>
        <v>12</v>
      </c>
      <c r="B14" s="14" t="s">
        <v>37</v>
      </c>
      <c r="C14" s="14" t="s">
        <v>40</v>
      </c>
      <c r="D14" s="14" t="s">
        <v>41</v>
      </c>
      <c r="E14" s="15">
        <v>83.8</v>
      </c>
      <c r="F14" s="16">
        <f t="shared" si="1"/>
        <v>50.28</v>
      </c>
      <c r="G14" s="17">
        <v>78.72</v>
      </c>
      <c r="H14" s="17">
        <f t="shared" si="2"/>
        <v>31.488</v>
      </c>
      <c r="I14" s="17">
        <f t="shared" si="3"/>
        <v>81.768</v>
      </c>
      <c r="J14" s="18">
        <f t="array" ref="J14">SUMPRODUCT((B:B=B14)*(I:I&gt;I14))+1</f>
        <v>2</v>
      </c>
      <c r="K14" s="19" t="s">
        <v>20</v>
      </c>
      <c r="L14" s="19"/>
    </row>
    <row r="15" customHeight="1" spans="1:12">
      <c r="A15" s="13">
        <f t="shared" si="0"/>
        <v>13</v>
      </c>
      <c r="B15" s="14" t="s">
        <v>37</v>
      </c>
      <c r="C15" s="14" t="s">
        <v>42</v>
      </c>
      <c r="D15" s="14" t="s">
        <v>43</v>
      </c>
      <c r="E15" s="15">
        <v>81</v>
      </c>
      <c r="F15" s="16">
        <f t="shared" si="1"/>
        <v>48.6</v>
      </c>
      <c r="G15" s="17">
        <v>80.7</v>
      </c>
      <c r="H15" s="17">
        <f t="shared" si="2"/>
        <v>32.28</v>
      </c>
      <c r="I15" s="17">
        <f t="shared" si="3"/>
        <v>80.88</v>
      </c>
      <c r="J15" s="18" cm="1">
        <f t="array" ref="J15">SUMPRODUCT((B:B=B15)*(I:I&gt;I15))+1</f>
        <v>3</v>
      </c>
      <c r="K15" s="19" t="s">
        <v>20</v>
      </c>
      <c r="L15" s="19"/>
    </row>
    <row r="16" customHeight="1" spans="1:12">
      <c r="A16" s="13">
        <f t="shared" si="0"/>
        <v>14</v>
      </c>
      <c r="B16" s="14" t="s">
        <v>44</v>
      </c>
      <c r="C16" s="14" t="s">
        <v>45</v>
      </c>
      <c r="D16" s="14" t="s">
        <v>46</v>
      </c>
      <c r="E16" s="15">
        <v>83.1</v>
      </c>
      <c r="F16" s="16">
        <f t="shared" si="1"/>
        <v>49.86</v>
      </c>
      <c r="G16" s="17">
        <v>84.17</v>
      </c>
      <c r="H16" s="17">
        <f t="shared" si="2"/>
        <v>33.668</v>
      </c>
      <c r="I16" s="17">
        <f t="shared" si="3"/>
        <v>83.528</v>
      </c>
      <c r="J16" s="18" cm="1">
        <f t="array" ref="J16">SUMPRODUCT((B:B=B16)*(I:I&gt;I16))+1</f>
        <v>1</v>
      </c>
      <c r="K16" s="19" t="s">
        <v>17</v>
      </c>
      <c r="L16" s="19"/>
    </row>
    <row r="17" customHeight="1" spans="1:12">
      <c r="A17" s="13">
        <f t="shared" si="0"/>
        <v>15</v>
      </c>
      <c r="B17" s="14" t="s">
        <v>44</v>
      </c>
      <c r="C17" s="14" t="s">
        <v>47</v>
      </c>
      <c r="D17" s="14" t="s">
        <v>48</v>
      </c>
      <c r="E17" s="15">
        <v>81</v>
      </c>
      <c r="F17" s="16">
        <f t="shared" si="1"/>
        <v>48.6</v>
      </c>
      <c r="G17" s="17">
        <v>78.49</v>
      </c>
      <c r="H17" s="17">
        <f t="shared" si="2"/>
        <v>31.396</v>
      </c>
      <c r="I17" s="17">
        <f t="shared" si="3"/>
        <v>79.996</v>
      </c>
      <c r="J17" s="18">
        <f t="array" ref="J17">SUMPRODUCT((B:B=B17)*(I:I&gt;I17))+1</f>
        <v>2</v>
      </c>
      <c r="K17" s="19" t="s">
        <v>20</v>
      </c>
      <c r="L17" s="19"/>
    </row>
    <row r="18" customHeight="1" spans="1:12">
      <c r="A18" s="13">
        <f t="shared" si="0"/>
        <v>16</v>
      </c>
      <c r="B18" s="14" t="s">
        <v>44</v>
      </c>
      <c r="C18" s="14" t="s">
        <v>49</v>
      </c>
      <c r="D18" s="14" t="s">
        <v>50</v>
      </c>
      <c r="E18" s="15">
        <v>81.5</v>
      </c>
      <c r="F18" s="16">
        <f t="shared" si="1"/>
        <v>48.9</v>
      </c>
      <c r="G18" s="17">
        <v>68.35</v>
      </c>
      <c r="H18" s="17">
        <f t="shared" si="2"/>
        <v>27.34</v>
      </c>
      <c r="I18" s="17">
        <f t="shared" si="3"/>
        <v>76.24</v>
      </c>
      <c r="J18" s="18">
        <f t="array" ref="J18">SUMPRODUCT((B:B=B18)*(I:I&gt;I18))+1</f>
        <v>3</v>
      </c>
      <c r="K18" s="19" t="s">
        <v>20</v>
      </c>
      <c r="L18" s="19"/>
    </row>
    <row r="19" customHeight="1" spans="1:12">
      <c r="A19" s="13">
        <f t="shared" si="0"/>
        <v>17</v>
      </c>
      <c r="B19" s="14" t="s">
        <v>51</v>
      </c>
      <c r="C19" s="14" t="s">
        <v>52</v>
      </c>
      <c r="D19" s="14" t="s">
        <v>53</v>
      </c>
      <c r="E19" s="15">
        <v>84.6</v>
      </c>
      <c r="F19" s="16">
        <f t="shared" si="1"/>
        <v>50.76</v>
      </c>
      <c r="G19" s="17">
        <v>80.97</v>
      </c>
      <c r="H19" s="17">
        <f t="shared" si="2"/>
        <v>32.388</v>
      </c>
      <c r="I19" s="17">
        <f t="shared" si="3"/>
        <v>83.148</v>
      </c>
      <c r="J19" s="18" cm="1">
        <f t="array" ref="J19">SUMPRODUCT((B:B=B19)*(I:I&gt;I19))+1</f>
        <v>1</v>
      </c>
      <c r="K19" s="19" t="s">
        <v>17</v>
      </c>
      <c r="L19" s="19"/>
    </row>
    <row r="20" customHeight="1" spans="1:12">
      <c r="A20" s="13">
        <f t="shared" si="0"/>
        <v>18</v>
      </c>
      <c r="B20" s="14" t="s">
        <v>51</v>
      </c>
      <c r="C20" s="14" t="s">
        <v>54</v>
      </c>
      <c r="D20" s="14" t="s">
        <v>55</v>
      </c>
      <c r="E20" s="15">
        <v>84.3</v>
      </c>
      <c r="F20" s="16">
        <f t="shared" si="1"/>
        <v>50.58</v>
      </c>
      <c r="G20" s="17">
        <v>74</v>
      </c>
      <c r="H20" s="17">
        <f t="shared" si="2"/>
        <v>29.6</v>
      </c>
      <c r="I20" s="17">
        <f t="shared" si="3"/>
        <v>80.18</v>
      </c>
      <c r="J20" s="18" cm="1">
        <f t="array" ref="J20">SUMPRODUCT((B:B=B20)*(I:I&gt;I20))+1</f>
        <v>2</v>
      </c>
      <c r="K20" s="19" t="s">
        <v>20</v>
      </c>
      <c r="L20" s="19"/>
    </row>
    <row r="21" customHeight="1" spans="1:12">
      <c r="A21" s="13">
        <f t="shared" si="0"/>
        <v>19</v>
      </c>
      <c r="B21" s="14" t="s">
        <v>51</v>
      </c>
      <c r="C21" s="14" t="s">
        <v>56</v>
      </c>
      <c r="D21" s="14" t="s">
        <v>57</v>
      </c>
      <c r="E21" s="15">
        <v>80.5</v>
      </c>
      <c r="F21" s="16">
        <f t="shared" si="1"/>
        <v>48.3</v>
      </c>
      <c r="G21" s="17">
        <v>77.78</v>
      </c>
      <c r="H21" s="17">
        <f t="shared" si="2"/>
        <v>31.112</v>
      </c>
      <c r="I21" s="17">
        <f t="shared" si="3"/>
        <v>79.412</v>
      </c>
      <c r="J21" s="18" cm="1">
        <f t="array" ref="J21">SUMPRODUCT((B:B=B21)*(I:I&gt;I21))+1</f>
        <v>3</v>
      </c>
      <c r="K21" s="19" t="s">
        <v>20</v>
      </c>
      <c r="L21" s="19"/>
    </row>
    <row r="22" customHeight="1" spans="1:12">
      <c r="A22" s="13">
        <f t="shared" si="0"/>
        <v>20</v>
      </c>
      <c r="B22" s="14" t="s">
        <v>58</v>
      </c>
      <c r="C22" s="14" t="s">
        <v>59</v>
      </c>
      <c r="D22" s="14" t="s">
        <v>60</v>
      </c>
      <c r="E22" s="15">
        <v>78.7</v>
      </c>
      <c r="F22" s="16">
        <f t="shared" si="1"/>
        <v>47.22</v>
      </c>
      <c r="G22" s="17">
        <v>84.93</v>
      </c>
      <c r="H22" s="17">
        <f t="shared" si="2"/>
        <v>33.972</v>
      </c>
      <c r="I22" s="17">
        <f t="shared" si="3"/>
        <v>81.192</v>
      </c>
      <c r="J22" s="18">
        <f t="array" ref="J22">SUMPRODUCT((B:B=B22)*(I:I&gt;I22))+1</f>
        <v>1</v>
      </c>
      <c r="K22" s="19" t="s">
        <v>17</v>
      </c>
      <c r="L22" s="19"/>
    </row>
    <row r="23" customHeight="1" spans="1:12">
      <c r="A23" s="13">
        <f t="shared" si="0"/>
        <v>21</v>
      </c>
      <c r="B23" s="14" t="s">
        <v>58</v>
      </c>
      <c r="C23" s="14" t="s">
        <v>61</v>
      </c>
      <c r="D23" s="14" t="s">
        <v>62</v>
      </c>
      <c r="E23" s="15">
        <v>80.8</v>
      </c>
      <c r="F23" s="16">
        <f t="shared" si="1"/>
        <v>48.48</v>
      </c>
      <c r="G23" s="17">
        <v>71.29</v>
      </c>
      <c r="H23" s="17">
        <f t="shared" si="2"/>
        <v>28.516</v>
      </c>
      <c r="I23" s="17">
        <f t="shared" si="3"/>
        <v>76.996</v>
      </c>
      <c r="J23" s="18">
        <f t="array" ref="J23">SUMPRODUCT((B:B=B23)*(I:I&gt;I23))+1</f>
        <v>2</v>
      </c>
      <c r="K23" s="19" t="s">
        <v>17</v>
      </c>
      <c r="L23" s="19"/>
    </row>
    <row r="24" customHeight="1" spans="1:12">
      <c r="A24" s="13">
        <f t="shared" si="0"/>
        <v>22</v>
      </c>
      <c r="B24" s="14" t="s">
        <v>58</v>
      </c>
      <c r="C24" s="14" t="s">
        <v>63</v>
      </c>
      <c r="D24" s="14" t="s">
        <v>64</v>
      </c>
      <c r="E24" s="15">
        <v>83.8</v>
      </c>
      <c r="F24" s="16">
        <f t="shared" si="1"/>
        <v>50.28</v>
      </c>
      <c r="G24" s="17">
        <v>63.15</v>
      </c>
      <c r="H24" s="17">
        <f t="shared" si="2"/>
        <v>25.26</v>
      </c>
      <c r="I24" s="17">
        <f t="shared" si="3"/>
        <v>75.54</v>
      </c>
      <c r="J24" s="18" cm="1">
        <f t="array" ref="J24">SUMPRODUCT((B:B=B24)*(I:I&gt;I24))+1</f>
        <v>3</v>
      </c>
      <c r="K24" s="19" t="s">
        <v>20</v>
      </c>
      <c r="L24" s="19"/>
    </row>
    <row r="25" customHeight="1" spans="1:12">
      <c r="A25" s="13">
        <f t="shared" si="0"/>
        <v>23</v>
      </c>
      <c r="B25" s="14" t="s">
        <v>58</v>
      </c>
      <c r="C25" s="14" t="s">
        <v>65</v>
      </c>
      <c r="D25" s="14" t="s">
        <v>66</v>
      </c>
      <c r="E25" s="15">
        <v>78.6</v>
      </c>
      <c r="F25" s="16">
        <f t="shared" si="1"/>
        <v>47.16</v>
      </c>
      <c r="G25" s="17">
        <v>69.28</v>
      </c>
      <c r="H25" s="17">
        <f t="shared" si="2"/>
        <v>27.712</v>
      </c>
      <c r="I25" s="17">
        <f t="shared" si="3"/>
        <v>74.872</v>
      </c>
      <c r="J25" s="18" cm="1">
        <f t="array" ref="J25">SUMPRODUCT((B:B=B25)*(I:I&gt;I25))+1</f>
        <v>4</v>
      </c>
      <c r="K25" s="19" t="s">
        <v>20</v>
      </c>
      <c r="L25" s="19"/>
    </row>
    <row r="26" customHeight="1" spans="1:12">
      <c r="A26" s="13">
        <f t="shared" si="0"/>
        <v>24</v>
      </c>
      <c r="B26" s="14" t="s">
        <v>58</v>
      </c>
      <c r="C26" s="14" t="s">
        <v>67</v>
      </c>
      <c r="D26" s="14" t="s">
        <v>68</v>
      </c>
      <c r="E26" s="15">
        <v>77.2</v>
      </c>
      <c r="F26" s="16">
        <f t="shared" si="1"/>
        <v>46.32</v>
      </c>
      <c r="G26" s="17">
        <v>64.99</v>
      </c>
      <c r="H26" s="17">
        <f t="shared" si="2"/>
        <v>25.996</v>
      </c>
      <c r="I26" s="17">
        <f t="shared" si="3"/>
        <v>72.316</v>
      </c>
      <c r="J26" s="18" cm="1">
        <f t="array" ref="J26">SUMPRODUCT((B:B=B26)*(I:I&gt;I26))+1</f>
        <v>5</v>
      </c>
      <c r="K26" s="19" t="s">
        <v>20</v>
      </c>
      <c r="L26" s="19"/>
    </row>
    <row r="27" s="2" customFormat="1" customHeight="1" spans="1:12">
      <c r="A27" s="13">
        <f t="shared" si="0"/>
        <v>25</v>
      </c>
      <c r="B27" s="14" t="s">
        <v>58</v>
      </c>
      <c r="C27" s="14" t="s">
        <v>69</v>
      </c>
      <c r="D27" s="14" t="s">
        <v>70</v>
      </c>
      <c r="E27" s="15">
        <v>76.9</v>
      </c>
      <c r="F27" s="16">
        <f t="shared" si="1"/>
        <v>46.14</v>
      </c>
      <c r="G27" s="17">
        <v>0</v>
      </c>
      <c r="H27" s="17">
        <f t="shared" si="2"/>
        <v>0</v>
      </c>
      <c r="I27" s="17">
        <f t="shared" si="3"/>
        <v>46.14</v>
      </c>
      <c r="J27" s="18" cm="1">
        <f t="array" ref="J27">SUMPRODUCT((B:B=B27)*(I:I&gt;I27))+1</f>
        <v>6</v>
      </c>
      <c r="K27" s="19" t="s">
        <v>20</v>
      </c>
      <c r="L27" s="19" t="s">
        <v>71</v>
      </c>
    </row>
    <row r="28" s="2" customFormat="1" customHeight="1" spans="1:12">
      <c r="A28" s="13">
        <f t="shared" si="0"/>
        <v>26</v>
      </c>
      <c r="B28" s="14" t="s">
        <v>72</v>
      </c>
      <c r="C28" s="14" t="s">
        <v>73</v>
      </c>
      <c r="D28" s="14" t="s">
        <v>74</v>
      </c>
      <c r="E28" s="15">
        <v>73.2</v>
      </c>
      <c r="F28" s="16">
        <f t="shared" si="1"/>
        <v>43.92</v>
      </c>
      <c r="G28" s="17">
        <v>76.71</v>
      </c>
      <c r="H28" s="17">
        <f t="shared" si="2"/>
        <v>30.684</v>
      </c>
      <c r="I28" s="17">
        <f t="shared" si="3"/>
        <v>74.604</v>
      </c>
      <c r="J28" s="18" cm="1">
        <f t="array" ref="J28">SUMPRODUCT((B:B=B28)*(I:I&gt;I28))+1</f>
        <v>1</v>
      </c>
      <c r="K28" s="19" t="s">
        <v>17</v>
      </c>
      <c r="L28" s="19"/>
    </row>
    <row r="29" s="2" customFormat="1" customHeight="1" spans="1:12">
      <c r="A29" s="13">
        <f t="shared" si="0"/>
        <v>27</v>
      </c>
      <c r="B29" s="14" t="s">
        <v>72</v>
      </c>
      <c r="C29" s="14" t="s">
        <v>75</v>
      </c>
      <c r="D29" s="14" t="s">
        <v>76</v>
      </c>
      <c r="E29" s="15">
        <v>72.8</v>
      </c>
      <c r="F29" s="16">
        <f t="shared" si="1"/>
        <v>43.68</v>
      </c>
      <c r="G29" s="17">
        <v>74.9</v>
      </c>
      <c r="H29" s="17">
        <f t="shared" si="2"/>
        <v>29.96</v>
      </c>
      <c r="I29" s="17">
        <f t="shared" si="3"/>
        <v>73.64</v>
      </c>
      <c r="J29" s="18" cm="1">
        <f t="array" ref="J29">SUMPRODUCT((B:B=B29)*(I:I&gt;I29))+1</f>
        <v>2</v>
      </c>
      <c r="K29" s="19" t="s">
        <v>17</v>
      </c>
      <c r="L29" s="19"/>
    </row>
    <row r="30" s="2" customFormat="1" customHeight="1" spans="1:12">
      <c r="A30" s="13">
        <f t="shared" si="0"/>
        <v>28</v>
      </c>
      <c r="B30" s="14" t="s">
        <v>72</v>
      </c>
      <c r="C30" s="14" t="s">
        <v>77</v>
      </c>
      <c r="D30" s="14" t="s">
        <v>78</v>
      </c>
      <c r="E30" s="15">
        <v>69.5</v>
      </c>
      <c r="F30" s="16">
        <f t="shared" si="1"/>
        <v>41.7</v>
      </c>
      <c r="G30" s="17">
        <v>79.52</v>
      </c>
      <c r="H30" s="17">
        <f t="shared" si="2"/>
        <v>31.808</v>
      </c>
      <c r="I30" s="17">
        <f t="shared" si="3"/>
        <v>73.508</v>
      </c>
      <c r="J30" s="18">
        <f t="array" ref="J30">SUMPRODUCT((B:B=B30)*(I:I&gt;I30))+1</f>
        <v>3</v>
      </c>
      <c r="K30" s="19" t="s">
        <v>20</v>
      </c>
      <c r="L30" s="19"/>
    </row>
    <row r="31" s="2" customFormat="1" customHeight="1" spans="1:12">
      <c r="A31" s="13">
        <f t="shared" si="0"/>
        <v>29</v>
      </c>
      <c r="B31" s="14" t="s">
        <v>72</v>
      </c>
      <c r="C31" s="14" t="s">
        <v>79</v>
      </c>
      <c r="D31" s="14" t="s">
        <v>80</v>
      </c>
      <c r="E31" s="15">
        <v>71.6</v>
      </c>
      <c r="F31" s="16">
        <f t="shared" si="1"/>
        <v>42.96</v>
      </c>
      <c r="G31" s="17">
        <v>74.52</v>
      </c>
      <c r="H31" s="17">
        <f t="shared" si="2"/>
        <v>29.808</v>
      </c>
      <c r="I31" s="17">
        <f t="shared" si="3"/>
        <v>72.768</v>
      </c>
      <c r="J31" s="18" cm="1">
        <f t="array" ref="J31">SUMPRODUCT((B:B=B31)*(I:I&gt;I31))+1</f>
        <v>4</v>
      </c>
      <c r="K31" s="19" t="s">
        <v>20</v>
      </c>
      <c r="L31" s="19"/>
    </row>
    <row r="32" s="2" customFormat="1" customHeight="1" spans="1:12">
      <c r="A32" s="13">
        <f t="shared" si="0"/>
        <v>30</v>
      </c>
      <c r="B32" s="14" t="s">
        <v>72</v>
      </c>
      <c r="C32" s="14" t="s">
        <v>81</v>
      </c>
      <c r="D32" s="14" t="s">
        <v>82</v>
      </c>
      <c r="E32" s="15">
        <v>70.7</v>
      </c>
      <c r="F32" s="16">
        <f t="shared" si="1"/>
        <v>42.42</v>
      </c>
      <c r="G32" s="17">
        <v>66.07</v>
      </c>
      <c r="H32" s="17">
        <f t="shared" si="2"/>
        <v>26.428</v>
      </c>
      <c r="I32" s="17">
        <f t="shared" si="3"/>
        <v>68.848</v>
      </c>
      <c r="J32" s="18" cm="1">
        <f t="array" ref="J32">SUMPRODUCT((B:B=B32)*(I:I&gt;I32))+1</f>
        <v>5</v>
      </c>
      <c r="K32" s="19" t="s">
        <v>20</v>
      </c>
      <c r="L32" s="19"/>
    </row>
    <row r="33" customHeight="1" spans="1:12">
      <c r="A33" s="13">
        <f t="shared" si="0"/>
        <v>31</v>
      </c>
      <c r="B33" s="14" t="s">
        <v>72</v>
      </c>
      <c r="C33" s="14" t="s">
        <v>83</v>
      </c>
      <c r="D33" s="14" t="s">
        <v>84</v>
      </c>
      <c r="E33" s="15">
        <v>71.7</v>
      </c>
      <c r="F33" s="16">
        <f t="shared" si="1"/>
        <v>43.02</v>
      </c>
      <c r="G33" s="17">
        <v>63.67</v>
      </c>
      <c r="H33" s="17">
        <f t="shared" si="2"/>
        <v>25.468</v>
      </c>
      <c r="I33" s="17">
        <f t="shared" si="3"/>
        <v>68.488</v>
      </c>
      <c r="J33" s="18">
        <f t="array" ref="J33">SUMPRODUCT((B:B=B33)*(I:I&gt;I33))+1</f>
        <v>6</v>
      </c>
      <c r="K33" s="19" t="s">
        <v>20</v>
      </c>
      <c r="L33" s="19"/>
    </row>
  </sheetData>
  <autoFilter xmlns:etc="http://www.wps.cn/officeDocument/2017/etCustomData" ref="A3:L33" etc:filterBottomFollowUsedRange="0">
    <extLst/>
  </autoFilter>
  <sortState ref="B30:J32">
    <sortCondition ref="J30:J32"/>
  </sortState>
  <mergeCells count="1">
    <mergeCell ref="A2:L2"/>
  </mergeCells>
  <printOptions horizontalCentered="1"/>
  <pageMargins left="0.393055555555556" right="0.393055555555556" top="0.314583333333333" bottom="0.275" header="0.236111111111111" footer="0"/>
  <pageSetup paperSize="9" scale="6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.༺༒忆ۣۖิ夕༒༻.</cp:lastModifiedBy>
  <dcterms:created xsi:type="dcterms:W3CDTF">2023-06-10T05:09:00Z</dcterms:created>
  <dcterms:modified xsi:type="dcterms:W3CDTF">2024-10-21T07:12:36Z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C961757559D04B2C86BDD932DD0F691E_13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